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bhalfman\Documents\2019 fall projections\"/>
    </mc:Choice>
  </mc:AlternateContent>
  <xr:revisionPtr revIDLastSave="0" documentId="13_ncr:1_{7581569E-7834-4860-AC8E-5739BB384596}" xr6:coauthVersionLast="45" xr6:coauthVersionMax="45" xr10:uidLastSave="{00000000-0000-0000-0000-000000000000}"/>
  <bookViews>
    <workbookView xWindow="1395" yWindow="300" windowWidth="23400" windowHeight="14520" xr2:uid="{00000000-000D-0000-FFFF-FFFF00000000}"/>
  </bookViews>
  <sheets>
    <sheet name="Example Inputs" sheetId="1" r:id="rId1"/>
    <sheet name="Holstein bull calf birth to 400" sheetId="14" r:id="rId2"/>
    <sheet name="Dairy x beef calf birth to 400" sheetId="13" r:id="rId3"/>
    <sheet name="Dairy x beef cross 400-1400" sheetId="12" r:id="rId4"/>
    <sheet name="Holstein 400-800 lbs" sheetId="3" r:id="rId5"/>
    <sheet name="Holstein 400-1450 " sheetId="5" r:id="rId6"/>
    <sheet name="Holstein 800-1450" sheetId="6" r:id="rId7"/>
    <sheet name="Finish beef steer yearlings" sheetId="7" r:id="rId8"/>
    <sheet name="Finish beef heifer yearlings" sheetId="1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6" l="1"/>
  <c r="H32" i="13"/>
  <c r="H32" i="14"/>
  <c r="D38" i="1" l="1"/>
  <c r="E54" i="14"/>
  <c r="H9" i="14"/>
  <c r="H43" i="14" s="1"/>
  <c r="H19" i="14"/>
  <c r="H18" i="14"/>
  <c r="H14" i="14"/>
  <c r="H15" i="14"/>
  <c r="H16" i="14"/>
  <c r="D27" i="14" s="1"/>
  <c r="H27" i="14" s="1"/>
  <c r="H26" i="14"/>
  <c r="D28" i="14"/>
  <c r="H28" i="14"/>
  <c r="H29" i="14"/>
  <c r="H30" i="14"/>
  <c r="H31" i="14"/>
  <c r="H33" i="14"/>
  <c r="H34" i="14"/>
  <c r="H35" i="14"/>
  <c r="H39" i="14"/>
  <c r="H46" i="14"/>
  <c r="E54" i="11"/>
  <c r="E54" i="7"/>
  <c r="E54" i="6"/>
  <c r="E54" i="5"/>
  <c r="E54" i="3"/>
  <c r="E54" i="12"/>
  <c r="F40" i="1"/>
  <c r="H9" i="12"/>
  <c r="H43" i="12" s="1"/>
  <c r="H35" i="12"/>
  <c r="H34" i="12"/>
  <c r="H33" i="12"/>
  <c r="H32" i="12"/>
  <c r="H31" i="12"/>
  <c r="H30" i="12"/>
  <c r="H29" i="12"/>
  <c r="H19" i="12"/>
  <c r="H18" i="12"/>
  <c r="H15" i="12"/>
  <c r="H14" i="12"/>
  <c r="H16" i="12"/>
  <c r="D27" i="12" s="1"/>
  <c r="H27" i="12" s="1"/>
  <c r="E54" i="13"/>
  <c r="H35" i="13"/>
  <c r="H34" i="13"/>
  <c r="H33" i="13"/>
  <c r="H31" i="13"/>
  <c r="H30" i="13"/>
  <c r="H29" i="13"/>
  <c r="H19" i="13"/>
  <c r="H18" i="13"/>
  <c r="H15" i="13"/>
  <c r="H14" i="13"/>
  <c r="H16" i="13" s="1"/>
  <c r="H9" i="13"/>
  <c r="H43" i="13" s="1"/>
  <c r="H39" i="12"/>
  <c r="H46" i="12"/>
  <c r="H23" i="12"/>
  <c r="D28" i="12"/>
  <c r="H28" i="12"/>
  <c r="H39" i="13"/>
  <c r="H46" i="13"/>
  <c r="D28" i="13"/>
  <c r="H28" i="13"/>
  <c r="H19" i="11"/>
  <c r="H18" i="11"/>
  <c r="H35" i="11"/>
  <c r="H34" i="11"/>
  <c r="H33" i="11"/>
  <c r="H32" i="11"/>
  <c r="H31" i="11"/>
  <c r="H30" i="11"/>
  <c r="H29" i="11"/>
  <c r="H15" i="11"/>
  <c r="H14" i="11"/>
  <c r="H9" i="11"/>
  <c r="H43" i="11" s="1"/>
  <c r="H19" i="5"/>
  <c r="H18" i="5"/>
  <c r="H35" i="7"/>
  <c r="H34" i="7"/>
  <c r="H33" i="7"/>
  <c r="H32" i="7"/>
  <c r="H31" i="7"/>
  <c r="H30" i="7"/>
  <c r="H29" i="7"/>
  <c r="H19" i="7"/>
  <c r="H18" i="7"/>
  <c r="H15" i="7"/>
  <c r="H14" i="7"/>
  <c r="H9" i="7"/>
  <c r="H43" i="7" s="1"/>
  <c r="H35" i="6"/>
  <c r="H34" i="6"/>
  <c r="H33" i="6"/>
  <c r="H31" i="6"/>
  <c r="H30" i="6"/>
  <c r="H29" i="6"/>
  <c r="H19" i="6"/>
  <c r="H18" i="6"/>
  <c r="H15" i="6"/>
  <c r="H14" i="6"/>
  <c r="H16" i="6" s="1"/>
  <c r="H9" i="6"/>
  <c r="H43" i="6"/>
  <c r="H35" i="5"/>
  <c r="H34" i="5"/>
  <c r="H33" i="5"/>
  <c r="H32" i="5"/>
  <c r="H31" i="5"/>
  <c r="H30" i="5"/>
  <c r="H29" i="5"/>
  <c r="H14" i="5"/>
  <c r="H16" i="5" s="1"/>
  <c r="H15" i="5"/>
  <c r="H9" i="5"/>
  <c r="H43" i="5" s="1"/>
  <c r="H9" i="3"/>
  <c r="H43" i="3" s="1"/>
  <c r="H35" i="3"/>
  <c r="H34" i="3"/>
  <c r="H33" i="3"/>
  <c r="H32" i="3"/>
  <c r="H31" i="3"/>
  <c r="H30" i="3"/>
  <c r="H29" i="3"/>
  <c r="H19" i="3"/>
  <c r="H18" i="3"/>
  <c r="H15" i="3"/>
  <c r="H14" i="3"/>
  <c r="H16" i="3" s="1"/>
  <c r="H23" i="7"/>
  <c r="D28" i="7"/>
  <c r="H28" i="7"/>
  <c r="H39" i="7"/>
  <c r="H46" i="7"/>
  <c r="H39" i="6"/>
  <c r="H46" i="6"/>
  <c r="H23" i="6"/>
  <c r="D28" i="6"/>
  <c r="H28" i="6"/>
  <c r="H23" i="5"/>
  <c r="H39" i="5"/>
  <c r="H46" i="5"/>
  <c r="H39" i="3"/>
  <c r="H46" i="3"/>
  <c r="H23" i="3"/>
  <c r="H23" i="11"/>
  <c r="D28" i="11"/>
  <c r="H28" i="11"/>
  <c r="H39" i="11"/>
  <c r="H46" i="11"/>
  <c r="H16" i="7"/>
  <c r="D27" i="7" s="1"/>
  <c r="H27" i="7" s="1"/>
  <c r="H16" i="11"/>
  <c r="D27" i="11" s="1"/>
  <c r="H27" i="11" s="1"/>
  <c r="D28" i="5"/>
  <c r="H28" i="5"/>
  <c r="D28" i="3"/>
  <c r="H28" i="3"/>
  <c r="H26" i="11" l="1"/>
  <c r="H36" i="11" s="1"/>
  <c r="H26" i="7"/>
  <c r="H36" i="7" s="1"/>
  <c r="H44" i="7"/>
  <c r="H26" i="6"/>
  <c r="D27" i="6"/>
  <c r="H27" i="6" s="1"/>
  <c r="H26" i="5"/>
  <c r="D27" i="5"/>
  <c r="H27" i="5" s="1"/>
  <c r="H26" i="3"/>
  <c r="D27" i="3"/>
  <c r="H27" i="3" s="1"/>
  <c r="H26" i="12"/>
  <c r="H36" i="12" s="1"/>
  <c r="H26" i="13"/>
  <c r="D27" i="13"/>
  <c r="H27" i="13" s="1"/>
  <c r="H36" i="14"/>
  <c r="H44" i="14" s="1"/>
  <c r="H41" i="11" l="1"/>
  <c r="H52" i="11"/>
  <c r="H44" i="11"/>
  <c r="H45" i="7"/>
  <c r="H47" i="7" s="1"/>
  <c r="H49" i="7"/>
  <c r="H50" i="7"/>
  <c r="H52" i="7"/>
  <c r="H41" i="7"/>
  <c r="H36" i="6"/>
  <c r="H36" i="5"/>
  <c r="H36" i="3"/>
  <c r="H52" i="12"/>
  <c r="H41" i="12"/>
  <c r="H44" i="12"/>
  <c r="H36" i="13"/>
  <c r="H45" i="14"/>
  <c r="H47" i="14" s="1"/>
  <c r="H50" i="14"/>
  <c r="H49" i="14"/>
  <c r="H52" i="14"/>
  <c r="H41" i="14"/>
  <c r="H50" i="11" l="1"/>
  <c r="H49" i="11"/>
  <c r="H45" i="11"/>
  <c r="H47" i="11" s="1"/>
  <c r="H52" i="6"/>
  <c r="H41" i="6"/>
  <c r="H44" i="6"/>
  <c r="H41" i="5"/>
  <c r="H52" i="5"/>
  <c r="H44" i="5"/>
  <c r="H41" i="3"/>
  <c r="H52" i="3"/>
  <c r="H44" i="3"/>
  <c r="H49" i="12"/>
  <c r="H50" i="12"/>
  <c r="H45" i="12"/>
  <c r="H47" i="12" s="1"/>
  <c r="H41" i="13"/>
  <c r="H52" i="13"/>
  <c r="H44" i="13"/>
  <c r="H45" i="6" l="1"/>
  <c r="H47" i="6" s="1"/>
  <c r="H50" i="6"/>
  <c r="H49" i="6"/>
  <c r="H50" i="5"/>
  <c r="H45" i="5"/>
  <c r="H47" i="5" s="1"/>
  <c r="H49" i="5"/>
  <c r="H49" i="3"/>
  <c r="H45" i="3"/>
  <c r="H47" i="3" s="1"/>
  <c r="H50" i="3"/>
  <c r="H50" i="13"/>
  <c r="H49" i="13"/>
  <c r="H45" i="13"/>
  <c r="H47" i="13" s="1"/>
</calcChain>
</file>

<file path=xl/sharedStrings.xml><?xml version="1.0" encoding="utf-8"?>
<sst xmlns="http://schemas.openxmlformats.org/spreadsheetml/2006/main" count="840" uniqueCount="153">
  <si>
    <t>Feedlot Enterprise Budget Worksheet</t>
  </si>
  <si>
    <t>Table. 1.  Budget Example Inputs</t>
  </si>
  <si>
    <t>Economic Planning Budget (cash-flow) for one animal.</t>
  </si>
  <si>
    <t>Type</t>
  </si>
  <si>
    <t>User inputs values</t>
  </si>
  <si>
    <t>Calculated Output</t>
  </si>
  <si>
    <t>You can only edit values in blue</t>
  </si>
  <si>
    <t>Purchase Weight</t>
  </si>
  <si>
    <t>Month Purchased</t>
  </si>
  <si>
    <t>Sale Weight</t>
  </si>
  <si>
    <t>Month Sold</t>
  </si>
  <si>
    <t>Diet</t>
  </si>
  <si>
    <t>Predicted ADG</t>
  </si>
  <si>
    <t>Predicted F:G</t>
  </si>
  <si>
    <t>Purchase Price, $/cwt</t>
  </si>
  <si>
    <t>Sale Price, $/cwt</t>
  </si>
  <si>
    <t>RECIEPTS</t>
  </si>
  <si>
    <t>Holstein 400-800</t>
  </si>
  <si>
    <t>High Grain/DDGS</t>
  </si>
  <si>
    <t>Holstein 800-1450</t>
  </si>
  <si>
    <t>Avg Out Weight</t>
  </si>
  <si>
    <t>Units</t>
  </si>
  <si>
    <t xml:space="preserve">      Price</t>
  </si>
  <si>
    <t xml:space="preserve"> Units</t>
  </si>
  <si>
    <t>Dollars</t>
  </si>
  <si>
    <t>Table 2. Diet Composition on percent dry matter basis</t>
  </si>
  <si>
    <t>Price</t>
  </si>
  <si>
    <t>lbs.</t>
  </si>
  <si>
    <t>Corn</t>
  </si>
  <si>
    <t>bu</t>
  </si>
  <si>
    <t>DDGS</t>
  </si>
  <si>
    <t>ton</t>
  </si>
  <si>
    <t>Hay</t>
  </si>
  <si>
    <t>Corn Silage</t>
  </si>
  <si>
    <t>Commericial supplement</t>
  </si>
  <si>
    <t>$/cwt.</t>
  </si>
  <si>
    <t>Wisconsin Beef Information Center</t>
  </si>
  <si>
    <t>.</t>
  </si>
  <si>
    <t>VARIABLE EXPENSES</t>
  </si>
  <si>
    <t>Amount</t>
  </si>
  <si>
    <t>Unit</t>
  </si>
  <si>
    <t xml:space="preserve">     Price</t>
  </si>
  <si>
    <t xml:space="preserve">  Unit</t>
  </si>
  <si>
    <t xml:space="preserve">      Dollars</t>
  </si>
  <si>
    <t>Cattle costs</t>
  </si>
  <si>
    <t>“An EEO/AA employer, University of Wisconsin Extension provides equal opportunities in employment and programming, including Title IX and American with Disabilities (ADA) requirements.”</t>
  </si>
  <si>
    <t>Initial weight (pay weight)</t>
  </si>
  <si>
    <t>NOTE:  No guarantee on the accuracy of the information generated.  This is a tool to assist in making decisions.</t>
  </si>
  <si>
    <t>Purchase costs</t>
  </si>
  <si>
    <t>$/hd.</t>
  </si>
  <si>
    <t>Total purchase expense</t>
  </si>
  <si>
    <t>PREDICTED PERFORMANCE</t>
  </si>
  <si>
    <t>Predicted Average Daily Gain1</t>
  </si>
  <si>
    <t>lbs/d</t>
  </si>
  <si>
    <t>Days on Feed</t>
  </si>
  <si>
    <t>days</t>
  </si>
  <si>
    <t>Predicted Feed to Gain1</t>
  </si>
  <si>
    <t>lb:lb</t>
  </si>
  <si>
    <t>Total Weight Gain</t>
  </si>
  <si>
    <t>lbs</t>
  </si>
  <si>
    <t>FEED COSTS</t>
  </si>
  <si>
    <t>Enter values from Feed Costs Calculator worksheet</t>
  </si>
  <si>
    <t>Feed cost per head per day</t>
  </si>
  <si>
    <t>Total Feed Costs</t>
  </si>
  <si>
    <t>Feed Cost of gain, $/lb</t>
  </si>
  <si>
    <t>OTHER LIVESTOCK COSTS</t>
  </si>
  <si>
    <t>Death losses</t>
  </si>
  <si>
    <t>%</t>
  </si>
  <si>
    <t>Interest cost, cattle</t>
  </si>
  <si>
    <t>$</t>
  </si>
  <si>
    <t>%APR</t>
  </si>
  <si>
    <t>assumes 100% borrowed</t>
  </si>
  <si>
    <t>Interest cost, feed</t>
  </si>
  <si>
    <t>Bedding</t>
  </si>
  <si>
    <t>$/ton</t>
  </si>
  <si>
    <t>Veterinary cost</t>
  </si>
  <si>
    <t>Health products (ie vaccines)</t>
  </si>
  <si>
    <t>Growth promoters (ie implants)</t>
  </si>
  <si>
    <t>$/hd</t>
  </si>
  <si>
    <t>Other supplies</t>
  </si>
  <si>
    <t>Transportation</t>
  </si>
  <si>
    <t>Marketing costs</t>
  </si>
  <si>
    <t>Total livestock costs</t>
  </si>
  <si>
    <t>OVERHEAD COSTS (YARDAGE)</t>
  </si>
  <si>
    <t>Enter value from Yardage Calculator worsheet or your own value</t>
  </si>
  <si>
    <t>Daily Yardage Cost</t>
  </si>
  <si>
    <t>Total Yardage Cost</t>
  </si>
  <si>
    <t>Total cost of gain, $/lb</t>
  </si>
  <si>
    <t>RETURN TO RESOURCES</t>
  </si>
  <si>
    <t>Estimated reciepts</t>
  </si>
  <si>
    <t>Variable expenses</t>
  </si>
  <si>
    <t>Returns to labor, management &amp; capital</t>
  </si>
  <si>
    <t>Fixed expenses</t>
  </si>
  <si>
    <t>Returns to labor &amp; management</t>
  </si>
  <si>
    <t>BREAKEVEN ANALYSIS</t>
  </si>
  <si>
    <t>Breakeven sell price per cwt.</t>
  </si>
  <si>
    <t>Breakeven cost per cwt. less marketing cost.</t>
  </si>
  <si>
    <t>Feeder calf purchase weight</t>
  </si>
  <si>
    <t xml:space="preserve">Breakeven feeder purchase price per cwt. </t>
  </si>
  <si>
    <t>opportunity cost, cattle</t>
  </si>
  <si>
    <t>assumes opportunity cost of putting sale of calf money in bank</t>
  </si>
  <si>
    <t>Holstein 400-1450</t>
  </si>
  <si>
    <t>Back-ground</t>
  </si>
  <si>
    <t>Pre-condition</t>
  </si>
  <si>
    <t>Background</t>
  </si>
  <si>
    <t>TOTAL COST PER POUND OF GAIN</t>
  </si>
  <si>
    <r>
      <rPr>
        <b/>
        <sz val="10"/>
        <rFont val="Arial"/>
        <family val="2"/>
      </rPr>
      <t>Description</t>
    </r>
    <r>
      <rPr>
        <sz val="10"/>
        <rFont val="Arial"/>
        <family val="2"/>
      </rPr>
      <t xml:space="preserve"> </t>
    </r>
  </si>
  <si>
    <t>backgrounding Holsteins from 400 to 800 lb</t>
  </si>
  <si>
    <t>Description</t>
  </si>
  <si>
    <t>finishing Holsteins 400 lb to 1450 lb</t>
  </si>
  <si>
    <t>Decription</t>
  </si>
  <si>
    <t>finishing Holstein yearlings 800 to 1450 lb</t>
  </si>
  <si>
    <t>finish beef steer calves 500 to 1400 lb</t>
  </si>
  <si>
    <t>finish beef heifer calves 475 to 1250 lb</t>
  </si>
  <si>
    <t>TOTAL COST OF GAIN PER POUND</t>
  </si>
  <si>
    <t>Calculated Outputs</t>
  </si>
  <si>
    <t>dairy x beef cross calves 400 to 1400 lb</t>
  </si>
  <si>
    <t>raising holstein bull calves birth to 400 lb</t>
  </si>
  <si>
    <t>Ration Cost per Ton Dry Matter Basis</t>
  </si>
  <si>
    <t>Holstein bull calf birth to 400 lb</t>
  </si>
  <si>
    <t>dairy x beef calves birth to 400 lb</t>
  </si>
  <si>
    <t>Feed</t>
  </si>
  <si>
    <t>Total Pounds as Fed</t>
  </si>
  <si>
    <t>Price as fed basis</t>
  </si>
  <si>
    <t>Total Cost</t>
  </si>
  <si>
    <t>Milk Replacer</t>
  </si>
  <si>
    <t>$150/cwt</t>
  </si>
  <si>
    <t>Calf Starter</t>
  </si>
  <si>
    <t>$400/ton</t>
  </si>
  <si>
    <t>Supplement</t>
  </si>
  <si>
    <t>Haylage</t>
  </si>
  <si>
    <t>Total</t>
  </si>
  <si>
    <t>Table 3. Feed Inputs for Calf from Birth to 400 Pound Examples</t>
  </si>
  <si>
    <t>Table 3</t>
  </si>
  <si>
    <r>
      <t>Dairy x beef cross calf birth to 400 lb</t>
    </r>
    <r>
      <rPr>
        <vertAlign val="superscript"/>
        <sz val="12"/>
        <rFont val="Arial"/>
        <family val="2"/>
      </rPr>
      <t>1</t>
    </r>
  </si>
  <si>
    <t>Animal Sold</t>
  </si>
  <si>
    <t>Aug. 2021</t>
  </si>
  <si>
    <t>$500/ton</t>
  </si>
  <si>
    <t>$5.00/bu</t>
  </si>
  <si>
    <t>$150/ton</t>
  </si>
  <si>
    <t>$75/ton</t>
  </si>
  <si>
    <t>$45/ton</t>
  </si>
  <si>
    <t>Example Enterprise Budgets for Spring 2021</t>
  </si>
  <si>
    <t xml:space="preserve">Finish backgrounded steer calves* </t>
  </si>
  <si>
    <t>Finish backgrounded heifer calves*</t>
  </si>
  <si>
    <t>* Backgrounded calves from last year's spring calf crop</t>
  </si>
  <si>
    <t>Mar. 2021</t>
  </si>
  <si>
    <t>Feb. 2022</t>
  </si>
  <si>
    <r>
      <t>Dairy x beef cross steers 400 - 1400</t>
    </r>
    <r>
      <rPr>
        <vertAlign val="superscript"/>
        <sz val="12"/>
        <rFont val="Arial"/>
        <family val="2"/>
      </rPr>
      <t>1</t>
    </r>
  </si>
  <si>
    <t>Sept. 2021</t>
  </si>
  <si>
    <t>Apr. 2022</t>
  </si>
  <si>
    <t>Nov. 2021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</si>
  <si>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using slight purchase and sale price discounts for a certain percent of animals in a group exhibiting light muscling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</si>
</sst>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&quot;$&quot;#,##0.00"/>
    <numFmt numFmtId="166" formatCode="0.0%"/>
  </numFmts>
  <fonts count="50" x14ac:knownFonts="1">
    <font>
      <sz val="10"/>
      <color rgb="FF000000"/>
      <name val="Arial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color rgb="FFFF000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rgb="FFFFFFFF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u/>
      <sz val="10"/>
      <color rgb="FF0000FF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10"/>
      <color rgb="FFFFFFFF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i/>
      <sz val="9"/>
      <color rgb="FFFF0000"/>
      <name val="Arial"/>
      <family val="2"/>
    </font>
    <font>
      <b/>
      <sz val="10"/>
      <color rgb="FFFFFFFF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rgb="FFFFFFFF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u/>
      <sz val="10"/>
      <color rgb="FF0000FF"/>
      <name val="Arial"/>
      <family val="2"/>
    </font>
    <font>
      <i/>
      <sz val="8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2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00000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99CCFF"/>
      </patternFill>
    </fill>
    <fill>
      <patternFill patternType="solid">
        <fgColor theme="1"/>
        <bgColor rgb="FFFFFF99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000000"/>
      </patternFill>
    </fill>
    <fill>
      <patternFill patternType="solid">
        <fgColor rgb="FF95D6ED"/>
        <bgColor rgb="FF99CCFF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rgb="FFFFFF99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95D6ED"/>
        <bgColor indexed="64"/>
      </patternFill>
    </fill>
    <fill>
      <patternFill patternType="solid">
        <fgColor rgb="FF95D6ED"/>
        <bgColor rgb="FFFFFF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rgb="FFC0C0C0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98">
    <xf numFmtId="0" fontId="0" fillId="0" borderId="0" xfId="0" applyFont="1" applyAlignment="1"/>
    <xf numFmtId="0" fontId="2" fillId="0" borderId="1" xfId="0" applyFont="1" applyBorder="1"/>
    <xf numFmtId="0" fontId="4" fillId="0" borderId="0" xfId="0" applyFont="1"/>
    <xf numFmtId="0" fontId="6" fillId="0" borderId="1" xfId="0" applyFont="1" applyBorder="1"/>
    <xf numFmtId="0" fontId="2" fillId="0" borderId="0" xfId="0" applyFont="1"/>
    <xf numFmtId="0" fontId="6" fillId="0" borderId="0" xfId="0" applyFont="1"/>
    <xf numFmtId="0" fontId="4" fillId="0" borderId="0" xfId="0" applyFont="1"/>
    <xf numFmtId="0" fontId="7" fillId="0" borderId="0" xfId="0" applyFont="1"/>
    <xf numFmtId="0" fontId="10" fillId="4" borderId="0" xfId="0" applyFont="1" applyFill="1" applyBorder="1"/>
    <xf numFmtId="0" fontId="11" fillId="0" borderId="3" xfId="0" applyFont="1" applyBorder="1"/>
    <xf numFmtId="0" fontId="12" fillId="0" borderId="3" xfId="0" applyFont="1" applyBorder="1"/>
    <xf numFmtId="0" fontId="6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/>
    </xf>
    <xf numFmtId="0" fontId="4" fillId="0" borderId="3" xfId="0" applyFont="1" applyBorder="1"/>
    <xf numFmtId="0" fontId="6" fillId="0" borderId="0" xfId="0" applyFont="1" applyAlignment="1">
      <alignment horizontal="right"/>
    </xf>
    <xf numFmtId="8" fontId="6" fillId="0" borderId="0" xfId="0" applyNumberFormat="1" applyFont="1" applyAlignment="1">
      <alignment horizontal="right"/>
    </xf>
    <xf numFmtId="8" fontId="6" fillId="3" borderId="4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8" fontId="6" fillId="0" borderId="0" xfId="0" applyNumberFormat="1" applyFont="1"/>
    <xf numFmtId="0" fontId="4" fillId="0" borderId="0" xfId="0" applyFont="1" applyAlignment="1">
      <alignment horizontal="left"/>
    </xf>
    <xf numFmtId="8" fontId="10" fillId="4" borderId="0" xfId="0" applyNumberFormat="1" applyFont="1" applyFill="1" applyBorder="1"/>
    <xf numFmtId="0" fontId="6" fillId="0" borderId="3" xfId="0" applyFont="1" applyBorder="1"/>
    <xf numFmtId="0" fontId="14" fillId="0" borderId="0" xfId="0" applyFont="1" applyAlignment="1">
      <alignment horizontal="left" vertical="top"/>
    </xf>
    <xf numFmtId="0" fontId="15" fillId="0" borderId="0" xfId="0" applyFont="1"/>
    <xf numFmtId="8" fontId="4" fillId="0" borderId="0" xfId="0" applyNumberFormat="1" applyFont="1"/>
    <xf numFmtId="8" fontId="6" fillId="3" borderId="2" xfId="0" applyNumberFormat="1" applyFont="1" applyFill="1" applyBorder="1" applyAlignment="1">
      <alignment horizontal="right"/>
    </xf>
    <xf numFmtId="0" fontId="17" fillId="4" borderId="0" xfId="0" applyFont="1" applyFill="1" applyBorder="1"/>
    <xf numFmtId="8" fontId="17" fillId="4" borderId="0" xfId="0" applyNumberFormat="1" applyFont="1" applyFill="1" applyBorder="1"/>
    <xf numFmtId="1" fontId="18" fillId="0" borderId="0" xfId="0" applyNumberFormat="1" applyFont="1"/>
    <xf numFmtId="1" fontId="6" fillId="2" borderId="2" xfId="0" applyNumberFormat="1" applyFont="1" applyFill="1" applyBorder="1" applyAlignment="1">
      <alignment horizontal="right"/>
    </xf>
    <xf numFmtId="1" fontId="6" fillId="0" borderId="0" xfId="0" applyNumberFormat="1" applyFont="1"/>
    <xf numFmtId="1" fontId="10" fillId="4" borderId="0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19" fillId="0" borderId="0" xfId="0" applyFont="1"/>
    <xf numFmtId="0" fontId="20" fillId="0" borderId="0" xfId="0" applyFont="1"/>
    <xf numFmtId="43" fontId="6" fillId="0" borderId="0" xfId="0" applyNumberFormat="1" applyFont="1" applyAlignment="1">
      <alignment horizontal="right"/>
    </xf>
    <xf numFmtId="6" fontId="6" fillId="2" borderId="2" xfId="0" applyNumberFormat="1" applyFont="1" applyFill="1" applyBorder="1" applyAlignment="1">
      <alignment horizontal="right"/>
    </xf>
    <xf numFmtId="0" fontId="21" fillId="0" borderId="0" xfId="0" applyFont="1" applyAlignment="1">
      <alignment horizontal="left"/>
    </xf>
    <xf numFmtId="0" fontId="22" fillId="0" borderId="6" xfId="0" applyFont="1" applyBorder="1"/>
    <xf numFmtId="0" fontId="0" fillId="0" borderId="6" xfId="0" applyFont="1" applyBorder="1"/>
    <xf numFmtId="0" fontId="6" fillId="0" borderId="6" xfId="0" applyFont="1" applyBorder="1" applyAlignment="1">
      <alignment horizontal="right"/>
    </xf>
    <xf numFmtId="166" fontId="6" fillId="0" borderId="0" xfId="0" applyNumberFormat="1" applyFont="1"/>
    <xf numFmtId="8" fontId="6" fillId="3" borderId="2" xfId="0" applyNumberFormat="1" applyFont="1" applyFill="1" applyBorder="1"/>
    <xf numFmtId="165" fontId="6" fillId="3" borderId="2" xfId="0" applyNumberFormat="1" applyFont="1" applyFill="1" applyBorder="1"/>
    <xf numFmtId="0" fontId="4" fillId="4" borderId="0" xfId="0" applyFont="1" applyFill="1" applyBorder="1"/>
    <xf numFmtId="0" fontId="0" fillId="0" borderId="0" xfId="0" applyFont="1" applyAlignment="1"/>
    <xf numFmtId="0" fontId="2" fillId="0" borderId="1" xfId="0" applyFont="1" applyBorder="1"/>
    <xf numFmtId="0" fontId="10" fillId="4" borderId="0" xfId="0" applyFont="1" applyFill="1" applyBorder="1"/>
    <xf numFmtId="0" fontId="6" fillId="0" borderId="0" xfId="0" applyFont="1"/>
    <xf numFmtId="0" fontId="25" fillId="5" borderId="0" xfId="0" applyFont="1" applyFill="1"/>
    <xf numFmtId="0" fontId="26" fillId="5" borderId="0" xfId="0" applyFont="1" applyFill="1"/>
    <xf numFmtId="165" fontId="26" fillId="6" borderId="0" xfId="0" applyNumberFormat="1" applyFont="1" applyFill="1" applyBorder="1" applyAlignment="1"/>
    <xf numFmtId="166" fontId="26" fillId="5" borderId="0" xfId="0" applyNumberFormat="1" applyFont="1" applyFill="1"/>
    <xf numFmtId="8" fontId="26" fillId="7" borderId="2" xfId="0" applyNumberFormat="1" applyFont="1" applyFill="1" applyBorder="1"/>
    <xf numFmtId="8" fontId="25" fillId="5" borderId="0" xfId="0" applyNumberFormat="1" applyFont="1" applyFill="1"/>
    <xf numFmtId="0" fontId="25" fillId="0" borderId="0" xfId="0" applyFont="1"/>
    <xf numFmtId="0" fontId="25" fillId="0" borderId="0" xfId="0" applyFont="1" applyAlignment="1"/>
    <xf numFmtId="8" fontId="26" fillId="5" borderId="0" xfId="0" applyNumberFormat="1" applyFont="1" applyFill="1"/>
    <xf numFmtId="0" fontId="28" fillId="0" borderId="0" xfId="0" applyFont="1"/>
    <xf numFmtId="0" fontId="27" fillId="0" borderId="0" xfId="0" applyFont="1"/>
    <xf numFmtId="0" fontId="10" fillId="8" borderId="0" xfId="0" applyFont="1" applyFill="1" applyBorder="1"/>
    <xf numFmtId="8" fontId="10" fillId="8" borderId="0" xfId="0" applyNumberFormat="1" applyFont="1" applyFill="1" applyBorder="1"/>
    <xf numFmtId="0" fontId="17" fillId="8" borderId="0" xfId="0" applyFont="1" applyFill="1" applyBorder="1"/>
    <xf numFmtId="8" fontId="17" fillId="8" borderId="0" xfId="0" applyNumberFormat="1" applyFont="1" applyFill="1" applyBorder="1"/>
    <xf numFmtId="1" fontId="10" fillId="8" borderId="0" xfId="0" applyNumberFormat="1" applyFont="1" applyFill="1" applyBorder="1" applyAlignment="1">
      <alignment horizontal="right"/>
    </xf>
    <xf numFmtId="0" fontId="10" fillId="8" borderId="0" xfId="0" applyFont="1" applyFill="1" applyBorder="1" applyAlignment="1">
      <alignment horizontal="right"/>
    </xf>
    <xf numFmtId="0" fontId="4" fillId="8" borderId="0" xfId="0" applyFont="1" applyFill="1" applyBorder="1"/>
    <xf numFmtId="0" fontId="4" fillId="9" borderId="0" xfId="0" applyFont="1" applyFill="1"/>
    <xf numFmtId="0" fontId="0" fillId="9" borderId="0" xfId="0" applyFont="1" applyFill="1" applyAlignment="1"/>
    <xf numFmtId="0" fontId="6" fillId="9" borderId="1" xfId="0" applyFont="1" applyFill="1" applyBorder="1"/>
    <xf numFmtId="0" fontId="2" fillId="9" borderId="1" xfId="0" applyFont="1" applyFill="1" applyBorder="1"/>
    <xf numFmtId="0" fontId="2" fillId="9" borderId="0" xfId="0" applyFont="1" applyFill="1"/>
    <xf numFmtId="0" fontId="6" fillId="9" borderId="0" xfId="0" applyFont="1" applyFill="1"/>
    <xf numFmtId="0" fontId="7" fillId="9" borderId="0" xfId="0" applyFont="1" applyFill="1"/>
    <xf numFmtId="0" fontId="10" fillId="12" borderId="0" xfId="0" applyFont="1" applyFill="1" applyBorder="1"/>
    <xf numFmtId="0" fontId="11" fillId="9" borderId="3" xfId="0" applyFont="1" applyFill="1" applyBorder="1"/>
    <xf numFmtId="0" fontId="12" fillId="9" borderId="3" xfId="0" applyFont="1" applyFill="1" applyBorder="1"/>
    <xf numFmtId="0" fontId="6" fillId="9" borderId="3" xfId="0" applyFont="1" applyFill="1" applyBorder="1" applyAlignment="1">
      <alignment horizontal="right" wrapText="1"/>
    </xf>
    <xf numFmtId="0" fontId="6" fillId="9" borderId="3" xfId="0" applyFont="1" applyFill="1" applyBorder="1" applyAlignment="1">
      <alignment horizontal="right"/>
    </xf>
    <xf numFmtId="0" fontId="4" fillId="9" borderId="3" xfId="0" applyFont="1" applyFill="1" applyBorder="1"/>
    <xf numFmtId="0" fontId="6" fillId="9" borderId="0" xfId="0" applyFont="1" applyFill="1" applyAlignment="1">
      <alignment horizontal="right"/>
    </xf>
    <xf numFmtId="8" fontId="6" fillId="9" borderId="0" xfId="0" applyNumberFormat="1" applyFont="1" applyFill="1" applyAlignment="1">
      <alignment horizontal="right"/>
    </xf>
    <xf numFmtId="8" fontId="6" fillId="9" borderId="0" xfId="0" applyNumberFormat="1" applyFont="1" applyFill="1"/>
    <xf numFmtId="0" fontId="6" fillId="9" borderId="3" xfId="0" applyFont="1" applyFill="1" applyBorder="1"/>
    <xf numFmtId="8" fontId="4" fillId="9" borderId="0" xfId="0" applyNumberFormat="1" applyFont="1" applyFill="1"/>
    <xf numFmtId="0" fontId="17" fillId="12" borderId="0" xfId="0" applyFont="1" applyFill="1" applyBorder="1"/>
    <xf numFmtId="8" fontId="17" fillId="12" borderId="0" xfId="0" applyNumberFormat="1" applyFont="1" applyFill="1" applyBorder="1"/>
    <xf numFmtId="1" fontId="6" fillId="9" borderId="0" xfId="0" applyNumberFormat="1" applyFont="1" applyFill="1"/>
    <xf numFmtId="0" fontId="19" fillId="9" borderId="0" xfId="0" applyFont="1" applyFill="1"/>
    <xf numFmtId="0" fontId="20" fillId="9" borderId="0" xfId="0" applyFont="1" applyFill="1"/>
    <xf numFmtId="43" fontId="6" fillId="9" borderId="0" xfId="0" applyNumberFormat="1" applyFont="1" applyFill="1" applyAlignment="1">
      <alignment horizontal="right"/>
    </xf>
    <xf numFmtId="0" fontId="21" fillId="9" borderId="0" xfId="0" applyFont="1" applyFill="1" applyAlignment="1">
      <alignment horizontal="left"/>
    </xf>
    <xf numFmtId="0" fontId="22" fillId="9" borderId="6" xfId="0" applyFont="1" applyFill="1" applyBorder="1"/>
    <xf numFmtId="0" fontId="0" fillId="9" borderId="6" xfId="0" applyFont="1" applyFill="1" applyBorder="1"/>
    <xf numFmtId="0" fontId="6" fillId="9" borderId="6" xfId="0" applyFont="1" applyFill="1" applyBorder="1" applyAlignment="1">
      <alignment horizontal="right"/>
    </xf>
    <xf numFmtId="166" fontId="6" fillId="9" borderId="0" xfId="0" applyNumberFormat="1" applyFont="1" applyFill="1"/>
    <xf numFmtId="0" fontId="13" fillId="9" borderId="0" xfId="0" applyFont="1" applyFill="1" applyAlignment="1">
      <alignment horizontal="left"/>
    </xf>
    <xf numFmtId="0" fontId="4" fillId="9" borderId="0" xfId="0" applyFont="1" applyFill="1" applyAlignment="1">
      <alignment horizontal="left"/>
    </xf>
    <xf numFmtId="0" fontId="14" fillId="9" borderId="0" xfId="0" applyFont="1" applyFill="1" applyAlignment="1">
      <alignment horizontal="left" vertical="top"/>
    </xf>
    <xf numFmtId="8" fontId="27" fillId="3" borderId="4" xfId="0" applyNumberFormat="1" applyFont="1" applyFill="1" applyBorder="1" applyAlignment="1">
      <alignment horizontal="right"/>
    </xf>
    <xf numFmtId="8" fontId="27" fillId="3" borderId="2" xfId="0" applyNumberFormat="1" applyFont="1" applyFill="1" applyBorder="1" applyAlignment="1">
      <alignment horizontal="right"/>
    </xf>
    <xf numFmtId="8" fontId="27" fillId="3" borderId="2" xfId="0" applyNumberFormat="1" applyFont="1" applyFill="1" applyBorder="1"/>
    <xf numFmtId="0" fontId="28" fillId="9" borderId="0" xfId="0" applyFont="1" applyFill="1"/>
    <xf numFmtId="0" fontId="27" fillId="9" borderId="1" xfId="0" applyFont="1" applyFill="1" applyBorder="1"/>
    <xf numFmtId="0" fontId="23" fillId="9" borderId="1" xfId="0" applyFont="1" applyFill="1" applyBorder="1"/>
    <xf numFmtId="0" fontId="23" fillId="9" borderId="0" xfId="0" applyFont="1" applyFill="1"/>
    <xf numFmtId="0" fontId="27" fillId="9" borderId="0" xfId="0" applyFont="1" applyFill="1"/>
    <xf numFmtId="0" fontId="32" fillId="9" borderId="0" xfId="0" applyFont="1" applyFill="1"/>
    <xf numFmtId="0" fontId="34" fillId="9" borderId="3" xfId="0" applyFont="1" applyFill="1" applyBorder="1"/>
    <xf numFmtId="0" fontId="35" fillId="9" borderId="3" xfId="0" applyFont="1" applyFill="1" applyBorder="1"/>
    <xf numFmtId="0" fontId="27" fillId="9" borderId="3" xfId="0" applyFont="1" applyFill="1" applyBorder="1" applyAlignment="1">
      <alignment horizontal="right" wrapText="1"/>
    </xf>
    <xf numFmtId="0" fontId="27" fillId="9" borderId="3" xfId="0" applyFont="1" applyFill="1" applyBorder="1" applyAlignment="1">
      <alignment horizontal="right"/>
    </xf>
    <xf numFmtId="0" fontId="28" fillId="9" borderId="3" xfId="0" applyFont="1" applyFill="1" applyBorder="1"/>
    <xf numFmtId="0" fontId="27" fillId="9" borderId="0" xfId="0" applyFont="1" applyFill="1" applyAlignment="1">
      <alignment horizontal="right"/>
    </xf>
    <xf numFmtId="8" fontId="27" fillId="9" borderId="0" xfId="0" applyNumberFormat="1" applyFont="1" applyFill="1" applyAlignment="1">
      <alignment horizontal="right"/>
    </xf>
    <xf numFmtId="8" fontId="27" fillId="9" borderId="0" xfId="0" applyNumberFormat="1" applyFont="1" applyFill="1"/>
    <xf numFmtId="0" fontId="27" fillId="9" borderId="3" xfId="0" applyFont="1" applyFill="1" applyBorder="1"/>
    <xf numFmtId="0" fontId="35" fillId="9" borderId="0" xfId="0" applyFont="1" applyFill="1"/>
    <xf numFmtId="8" fontId="28" fillId="9" borderId="0" xfId="0" applyNumberFormat="1" applyFont="1" applyFill="1"/>
    <xf numFmtId="1" fontId="34" fillId="9" borderId="0" xfId="0" applyNumberFormat="1" applyFont="1" applyFill="1"/>
    <xf numFmtId="1" fontId="27" fillId="9" borderId="0" xfId="0" applyNumberFormat="1" applyFont="1" applyFill="1"/>
    <xf numFmtId="0" fontId="37" fillId="9" borderId="0" xfId="0" applyFont="1" applyFill="1"/>
    <xf numFmtId="0" fontId="38" fillId="9" borderId="0" xfId="0" applyFont="1" applyFill="1"/>
    <xf numFmtId="43" fontId="27" fillId="9" borderId="0" xfId="0" applyNumberFormat="1" applyFont="1" applyFill="1" applyAlignment="1">
      <alignment horizontal="right"/>
    </xf>
    <xf numFmtId="0" fontId="39" fillId="9" borderId="0" xfId="0" applyFont="1" applyFill="1" applyAlignment="1">
      <alignment horizontal="left"/>
    </xf>
    <xf numFmtId="0" fontId="40" fillId="9" borderId="6" xfId="0" applyFont="1" applyFill="1" applyBorder="1"/>
    <xf numFmtId="0" fontId="27" fillId="9" borderId="6" xfId="0" applyFont="1" applyFill="1" applyBorder="1" applyAlignment="1">
      <alignment horizontal="right"/>
    </xf>
    <xf numFmtId="166" fontId="27" fillId="9" borderId="0" xfId="0" applyNumberFormat="1" applyFont="1" applyFill="1"/>
    <xf numFmtId="0" fontId="41" fillId="9" borderId="0" xfId="0" applyFont="1" applyFill="1" applyAlignment="1">
      <alignment horizontal="left"/>
    </xf>
    <xf numFmtId="0" fontId="28" fillId="9" borderId="0" xfId="0" applyFont="1" applyFill="1" applyAlignment="1">
      <alignment horizontal="left"/>
    </xf>
    <xf numFmtId="0" fontId="42" fillId="9" borderId="0" xfId="0" applyFont="1" applyFill="1" applyAlignment="1">
      <alignment horizontal="left" vertical="top"/>
    </xf>
    <xf numFmtId="0" fontId="33" fillId="8" borderId="0" xfId="0" applyFont="1" applyFill="1" applyBorder="1"/>
    <xf numFmtId="8" fontId="33" fillId="8" borderId="0" xfId="0" applyNumberFormat="1" applyFont="1" applyFill="1" applyBorder="1"/>
    <xf numFmtId="0" fontId="36" fillId="8" borderId="0" xfId="0" applyFont="1" applyFill="1" applyBorder="1"/>
    <xf numFmtId="8" fontId="36" fillId="8" borderId="0" xfId="0" applyNumberFormat="1" applyFont="1" applyFill="1" applyBorder="1"/>
    <xf numFmtId="1" fontId="33" fillId="8" borderId="0" xfId="0" applyNumberFormat="1" applyFont="1" applyFill="1" applyBorder="1" applyAlignment="1">
      <alignment horizontal="right"/>
    </xf>
    <xf numFmtId="0" fontId="33" fillId="8" borderId="0" xfId="0" applyFont="1" applyFill="1" applyBorder="1" applyAlignment="1">
      <alignment horizontal="right"/>
    </xf>
    <xf numFmtId="0" fontId="28" fillId="8" borderId="0" xfId="0" applyFont="1" applyFill="1" applyBorder="1"/>
    <xf numFmtId="0" fontId="28" fillId="5" borderId="0" xfId="0" applyFont="1" applyFill="1"/>
    <xf numFmtId="0" fontId="27" fillId="5" borderId="0" xfId="0" applyFont="1" applyFill="1"/>
    <xf numFmtId="165" fontId="27" fillId="6" borderId="0" xfId="0" applyNumberFormat="1" applyFont="1" applyFill="1" applyBorder="1" applyAlignment="1"/>
    <xf numFmtId="166" fontId="27" fillId="5" borderId="0" xfId="0" applyNumberFormat="1" applyFont="1" applyFill="1"/>
    <xf numFmtId="8" fontId="27" fillId="7" borderId="2" xfId="0" applyNumberFormat="1" applyFont="1" applyFill="1" applyBorder="1"/>
    <xf numFmtId="8" fontId="28" fillId="5" borderId="0" xfId="0" applyNumberFormat="1" applyFont="1" applyFill="1"/>
    <xf numFmtId="0" fontId="28" fillId="13" borderId="2" xfId="0" applyFont="1" applyFill="1" applyBorder="1"/>
    <xf numFmtId="0" fontId="27" fillId="13" borderId="4" xfId="0" applyFont="1" applyFill="1" applyBorder="1" applyAlignment="1">
      <alignment horizontal="right"/>
    </xf>
    <xf numFmtId="8" fontId="27" fillId="13" borderId="4" xfId="0" applyNumberFormat="1" applyFont="1" applyFill="1" applyBorder="1" applyAlignment="1">
      <alignment horizontal="right"/>
    </xf>
    <xf numFmtId="8" fontId="27" fillId="13" borderId="2" xfId="0" applyNumberFormat="1" applyFont="1" applyFill="1" applyBorder="1" applyAlignment="1">
      <alignment horizontal="right"/>
    </xf>
    <xf numFmtId="0" fontId="27" fillId="13" borderId="2" xfId="0" applyFont="1" applyFill="1" applyBorder="1" applyAlignment="1">
      <alignment horizontal="right"/>
    </xf>
    <xf numFmtId="2" fontId="27" fillId="13" borderId="2" xfId="0" applyNumberFormat="1" applyFont="1" applyFill="1" applyBorder="1" applyAlignment="1">
      <alignment horizontal="right"/>
    </xf>
    <xf numFmtId="164" fontId="27" fillId="13" borderId="2" xfId="0" applyNumberFormat="1" applyFont="1" applyFill="1" applyBorder="1" applyAlignment="1">
      <alignment horizontal="right"/>
    </xf>
    <xf numFmtId="1" fontId="27" fillId="13" borderId="2" xfId="0" applyNumberFormat="1" applyFont="1" applyFill="1" applyBorder="1" applyAlignment="1">
      <alignment horizontal="right"/>
    </xf>
    <xf numFmtId="8" fontId="27" fillId="13" borderId="2" xfId="0" applyNumberFormat="1" applyFont="1" applyFill="1" applyBorder="1"/>
    <xf numFmtId="8" fontId="27" fillId="13" borderId="5" xfId="0" applyNumberFormat="1" applyFont="1" applyFill="1" applyBorder="1" applyAlignment="1">
      <alignment horizontal="right"/>
    </xf>
    <xf numFmtId="165" fontId="27" fillId="13" borderId="2" xfId="0" applyNumberFormat="1" applyFont="1" applyFill="1" applyBorder="1" applyAlignment="1"/>
    <xf numFmtId="0" fontId="27" fillId="13" borderId="2" xfId="0" applyFont="1" applyFill="1" applyBorder="1"/>
    <xf numFmtId="0" fontId="28" fillId="10" borderId="0" xfId="0" applyFont="1" applyFill="1" applyBorder="1"/>
    <xf numFmtId="0" fontId="28" fillId="11" borderId="0" xfId="0" applyFont="1" applyFill="1" applyBorder="1"/>
    <xf numFmtId="0" fontId="0" fillId="14" borderId="10" xfId="0" applyFont="1" applyFill="1" applyBorder="1" applyAlignment="1"/>
    <xf numFmtId="0" fontId="28" fillId="15" borderId="10" xfId="0" applyFont="1" applyFill="1" applyBorder="1"/>
    <xf numFmtId="8" fontId="27" fillId="16" borderId="2" xfId="0" applyNumberFormat="1" applyFont="1" applyFill="1" applyBorder="1" applyAlignment="1">
      <alignment horizontal="right"/>
    </xf>
    <xf numFmtId="1" fontId="27" fillId="16" borderId="2" xfId="0" applyNumberFormat="1" applyFont="1" applyFill="1" applyBorder="1" applyAlignment="1">
      <alignment horizontal="right"/>
    </xf>
    <xf numFmtId="8" fontId="27" fillId="16" borderId="2" xfId="0" applyNumberFormat="1" applyFont="1" applyFill="1" applyBorder="1"/>
    <xf numFmtId="6" fontId="27" fillId="16" borderId="2" xfId="0" applyNumberFormat="1" applyFont="1" applyFill="1" applyBorder="1" applyAlignment="1">
      <alignment horizontal="right"/>
    </xf>
    <xf numFmtId="8" fontId="27" fillId="16" borderId="5" xfId="0" applyNumberFormat="1" applyFont="1" applyFill="1" applyBorder="1" applyAlignment="1">
      <alignment horizontal="right"/>
    </xf>
    <xf numFmtId="165" fontId="27" fillId="16" borderId="2" xfId="0" applyNumberFormat="1" applyFont="1" applyFill="1" applyBorder="1"/>
    <xf numFmtId="0" fontId="30" fillId="9" borderId="0" xfId="1" applyFill="1" applyAlignment="1">
      <alignment horizontal="left" vertical="top"/>
    </xf>
    <xf numFmtId="0" fontId="15" fillId="9" borderId="0" xfId="0" applyFont="1" applyFill="1"/>
    <xf numFmtId="1" fontId="18" fillId="9" borderId="0" xfId="0" applyNumberFormat="1" applyFont="1" applyFill="1"/>
    <xf numFmtId="0" fontId="4" fillId="10" borderId="0" xfId="0" applyFont="1" applyFill="1" applyBorder="1"/>
    <xf numFmtId="0" fontId="4" fillId="11" borderId="0" xfId="0" applyFont="1" applyFill="1" applyBorder="1"/>
    <xf numFmtId="0" fontId="29" fillId="17" borderId="7" xfId="0" applyFont="1" applyFill="1" applyBorder="1"/>
    <xf numFmtId="0" fontId="4" fillId="17" borderId="8" xfId="0" applyFont="1" applyFill="1" applyBorder="1"/>
    <xf numFmtId="0" fontId="4" fillId="17" borderId="9" xfId="0" applyFont="1" applyFill="1" applyBorder="1"/>
    <xf numFmtId="0" fontId="4" fillId="13" borderId="2" xfId="0" applyFont="1" applyFill="1" applyBorder="1"/>
    <xf numFmtId="0" fontId="6" fillId="13" borderId="4" xfId="0" applyFont="1" applyFill="1" applyBorder="1" applyAlignment="1">
      <alignment horizontal="right"/>
    </xf>
    <xf numFmtId="8" fontId="6" fillId="13" borderId="4" xfId="0" applyNumberFormat="1" applyFont="1" applyFill="1" applyBorder="1" applyAlignment="1">
      <alignment horizontal="right"/>
    </xf>
    <xf numFmtId="0" fontId="6" fillId="13" borderId="2" xfId="0" applyFont="1" applyFill="1" applyBorder="1" applyAlignment="1">
      <alignment horizontal="right"/>
    </xf>
    <xf numFmtId="8" fontId="6" fillId="13" borderId="2" xfId="0" applyNumberFormat="1" applyFont="1" applyFill="1" applyBorder="1" applyAlignment="1">
      <alignment horizontal="right"/>
    </xf>
    <xf numFmtId="2" fontId="6" fillId="13" borderId="2" xfId="0" applyNumberFormat="1" applyFont="1" applyFill="1" applyBorder="1" applyAlignment="1">
      <alignment horizontal="right"/>
    </xf>
    <xf numFmtId="164" fontId="6" fillId="13" borderId="2" xfId="0" applyNumberFormat="1" applyFont="1" applyFill="1" applyBorder="1" applyAlignment="1">
      <alignment horizontal="right"/>
    </xf>
    <xf numFmtId="8" fontId="6" fillId="13" borderId="2" xfId="0" applyNumberFormat="1" applyFont="1" applyFill="1" applyBorder="1"/>
    <xf numFmtId="8" fontId="6" fillId="18" borderId="2" xfId="0" applyNumberFormat="1" applyFont="1" applyFill="1" applyBorder="1" applyAlignment="1"/>
    <xf numFmtId="1" fontId="6" fillId="13" borderId="2" xfId="0" applyNumberFormat="1" applyFont="1" applyFill="1" applyBorder="1" applyAlignment="1">
      <alignment horizontal="right"/>
    </xf>
    <xf numFmtId="8" fontId="6" fillId="13" borderId="5" xfId="0" applyNumberFormat="1" applyFont="1" applyFill="1" applyBorder="1" applyAlignment="1">
      <alignment horizontal="right"/>
    </xf>
    <xf numFmtId="165" fontId="6" fillId="13" borderId="2" xfId="0" applyNumberFormat="1" applyFont="1" applyFill="1" applyBorder="1" applyAlignment="1"/>
    <xf numFmtId="0" fontId="6" fillId="13" borderId="2" xfId="0" applyFont="1" applyFill="1" applyBorder="1"/>
    <xf numFmtId="0" fontId="4" fillId="15" borderId="10" xfId="0" applyFont="1" applyFill="1" applyBorder="1"/>
    <xf numFmtId="8" fontId="6" fillId="16" borderId="2" xfId="0" applyNumberFormat="1" applyFont="1" applyFill="1" applyBorder="1" applyAlignment="1">
      <alignment horizontal="right"/>
    </xf>
    <xf numFmtId="1" fontId="6" fillId="16" borderId="2" xfId="0" applyNumberFormat="1" applyFont="1" applyFill="1" applyBorder="1" applyAlignment="1">
      <alignment horizontal="right"/>
    </xf>
    <xf numFmtId="8" fontId="6" fillId="16" borderId="5" xfId="0" applyNumberFormat="1" applyFont="1" applyFill="1" applyBorder="1" applyAlignment="1">
      <alignment horizontal="right"/>
    </xf>
    <xf numFmtId="8" fontId="6" fillId="16" borderId="2" xfId="0" applyNumberFormat="1" applyFont="1" applyFill="1" applyBorder="1"/>
    <xf numFmtId="165" fontId="6" fillId="16" borderId="2" xfId="0" applyNumberFormat="1" applyFont="1" applyFill="1" applyBorder="1"/>
    <xf numFmtId="6" fontId="6" fillId="16" borderId="2" xfId="0" applyNumberFormat="1" applyFont="1" applyFill="1" applyBorder="1" applyAlignment="1">
      <alignment horizontal="right"/>
    </xf>
    <xf numFmtId="0" fontId="30" fillId="0" borderId="0" xfId="1" applyAlignment="1">
      <alignment horizontal="left" vertical="top"/>
    </xf>
    <xf numFmtId="0" fontId="0" fillId="9" borderId="0" xfId="0" applyFont="1" applyFill="1" applyAlignment="1"/>
    <xf numFmtId="0" fontId="27" fillId="9" borderId="0" xfId="0" applyFont="1" applyFill="1"/>
    <xf numFmtId="0" fontId="1" fillId="9" borderId="0" xfId="0" applyFont="1" applyFill="1" applyAlignment="1">
      <alignment horizontal="left"/>
    </xf>
    <xf numFmtId="0" fontId="2" fillId="9" borderId="0" xfId="0" applyFont="1" applyFill="1" applyAlignment="1">
      <alignment horizontal="left"/>
    </xf>
    <xf numFmtId="0" fontId="2" fillId="9" borderId="1" xfId="0" applyFont="1" applyFill="1" applyBorder="1" applyAlignment="1">
      <alignment wrapText="1"/>
    </xf>
    <xf numFmtId="0" fontId="2" fillId="9" borderId="1" xfId="0" applyFont="1" applyFill="1" applyBorder="1" applyAlignment="1">
      <alignment horizontal="center" wrapText="1"/>
    </xf>
    <xf numFmtId="0" fontId="8" fillId="9" borderId="0" xfId="0" applyFont="1" applyFill="1"/>
    <xf numFmtId="0" fontId="2" fillId="9" borderId="0" xfId="0" applyFont="1" applyFill="1" applyBorder="1" applyAlignment="1">
      <alignment horizontal="center" wrapText="1"/>
    </xf>
    <xf numFmtId="0" fontId="2" fillId="9" borderId="0" xfId="0" applyFont="1" applyFill="1" applyBorder="1" applyAlignment="1">
      <alignment wrapText="1"/>
    </xf>
    <xf numFmtId="0" fontId="9" fillId="9" borderId="0" xfId="0" applyFont="1" applyFill="1"/>
    <xf numFmtId="0" fontId="9" fillId="9" borderId="1" xfId="0" applyFont="1" applyFill="1" applyBorder="1"/>
    <xf numFmtId="0" fontId="23" fillId="9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horizontal="left" wrapText="1"/>
    </xf>
    <xf numFmtId="0" fontId="24" fillId="9" borderId="11" xfId="0" applyFont="1" applyFill="1" applyBorder="1" applyAlignment="1">
      <alignment horizontal="center" wrapText="1"/>
    </xf>
    <xf numFmtId="0" fontId="24" fillId="9" borderId="8" xfId="0" applyFont="1" applyFill="1" applyBorder="1" applyAlignment="1">
      <alignment horizontal="center" wrapText="1"/>
    </xf>
    <xf numFmtId="0" fontId="9" fillId="9" borderId="8" xfId="0" applyFont="1" applyFill="1" applyBorder="1"/>
    <xf numFmtId="0" fontId="9" fillId="9" borderId="8" xfId="0" applyFont="1" applyFill="1" applyBorder="1" applyAlignment="1">
      <alignment horizontal="center"/>
    </xf>
    <xf numFmtId="164" fontId="9" fillId="9" borderId="8" xfId="0" applyNumberFormat="1" applyFont="1" applyFill="1" applyBorder="1" applyAlignment="1">
      <alignment horizontal="center"/>
    </xf>
    <xf numFmtId="0" fontId="9" fillId="9" borderId="12" xfId="0" applyFont="1" applyFill="1" applyBorder="1"/>
    <xf numFmtId="0" fontId="9" fillId="9" borderId="12" xfId="0" applyFont="1" applyFill="1" applyBorder="1" applyAlignment="1">
      <alignment horizontal="center"/>
    </xf>
    <xf numFmtId="0" fontId="28" fillId="17" borderId="0" xfId="0" applyFont="1" applyFill="1"/>
    <xf numFmtId="0" fontId="4" fillId="17" borderId="0" xfId="0" applyFont="1" applyFill="1"/>
    <xf numFmtId="0" fontId="6" fillId="13" borderId="2" xfId="0" applyFont="1" applyFill="1" applyBorder="1" applyAlignment="1"/>
    <xf numFmtId="0" fontId="0" fillId="19" borderId="10" xfId="0" applyFont="1" applyFill="1" applyBorder="1" applyAlignment="1"/>
    <xf numFmtId="0" fontId="4" fillId="3" borderId="10" xfId="0" applyFont="1" applyFill="1" applyBorder="1"/>
    <xf numFmtId="8" fontId="6" fillId="20" borderId="2" xfId="0" applyNumberFormat="1" applyFont="1" applyFill="1" applyBorder="1"/>
    <xf numFmtId="8" fontId="27" fillId="18" borderId="2" xfId="0" applyNumberFormat="1" applyFont="1" applyFill="1" applyBorder="1" applyAlignment="1"/>
    <xf numFmtId="8" fontId="27" fillId="20" borderId="2" xfId="0" applyNumberFormat="1" applyFont="1" applyFill="1" applyBorder="1"/>
    <xf numFmtId="0" fontId="45" fillId="9" borderId="0" xfId="0" applyFont="1" applyFill="1" applyAlignment="1"/>
    <xf numFmtId="0" fontId="9" fillId="9" borderId="0" xfId="0" applyFont="1" applyFill="1" applyBorder="1"/>
    <xf numFmtId="0" fontId="9" fillId="9" borderId="0" xfId="0" applyFont="1" applyFill="1" applyBorder="1" applyAlignment="1">
      <alignment horizontal="center"/>
    </xf>
    <xf numFmtId="165" fontId="9" fillId="9" borderId="8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left"/>
    </xf>
    <xf numFmtId="0" fontId="0" fillId="9" borderId="0" xfId="0" applyFont="1" applyFill="1" applyAlignment="1"/>
    <xf numFmtId="0" fontId="0" fillId="9" borderId="0" xfId="0" applyFont="1" applyFill="1" applyAlignment="1"/>
    <xf numFmtId="0" fontId="33" fillId="8" borderId="0" xfId="0" applyFont="1" applyFill="1" applyBorder="1"/>
    <xf numFmtId="0" fontId="27" fillId="9" borderId="0" xfId="0" applyFont="1" applyFill="1"/>
    <xf numFmtId="0" fontId="9" fillId="9" borderId="11" xfId="0" applyFont="1" applyFill="1" applyBorder="1" applyAlignment="1">
      <alignment wrapText="1"/>
    </xf>
    <xf numFmtId="0" fontId="9" fillId="9" borderId="11" xfId="0" applyFont="1" applyFill="1" applyBorder="1" applyAlignment="1">
      <alignment horizontal="center" wrapText="1"/>
    </xf>
    <xf numFmtId="165" fontId="9" fillId="9" borderId="0" xfId="0" applyNumberFormat="1" applyFont="1" applyFill="1" applyBorder="1" applyAlignment="1">
      <alignment horizontal="center"/>
    </xf>
    <xf numFmtId="0" fontId="2" fillId="9" borderId="0" xfId="0" applyFont="1" applyFill="1" applyBorder="1"/>
    <xf numFmtId="165" fontId="2" fillId="9" borderId="0" xfId="0" applyNumberFormat="1" applyFont="1" applyFill="1" applyBorder="1" applyAlignment="1">
      <alignment horizontal="center"/>
    </xf>
    <xf numFmtId="0" fontId="46" fillId="9" borderId="0" xfId="0" applyFont="1" applyFill="1" applyAlignment="1"/>
    <xf numFmtId="0" fontId="0" fillId="9" borderId="0" xfId="0" applyFont="1" applyFill="1" applyAlignment="1"/>
    <xf numFmtId="0" fontId="2" fillId="9" borderId="10" xfId="0" applyFont="1" applyFill="1" applyBorder="1"/>
    <xf numFmtId="165" fontId="2" fillId="9" borderId="10" xfId="0" applyNumberFormat="1" applyFont="1" applyFill="1" applyBorder="1" applyAlignment="1">
      <alignment horizontal="center" wrapText="1"/>
    </xf>
    <xf numFmtId="165" fontId="2" fillId="9" borderId="10" xfId="0" applyNumberFormat="1" applyFont="1" applyFill="1" applyBorder="1" applyAlignment="1">
      <alignment horizontal="center"/>
    </xf>
    <xf numFmtId="0" fontId="9" fillId="9" borderId="10" xfId="0" applyFont="1" applyFill="1" applyBorder="1"/>
    <xf numFmtId="0" fontId="9" fillId="9" borderId="10" xfId="0" applyNumberFormat="1" applyFont="1" applyFill="1" applyBorder="1" applyAlignment="1">
      <alignment horizontal="center"/>
    </xf>
    <xf numFmtId="165" fontId="9" fillId="9" borderId="10" xfId="0" applyNumberFormat="1" applyFont="1" applyFill="1" applyBorder="1" applyAlignment="1">
      <alignment horizontal="center"/>
    </xf>
    <xf numFmtId="165" fontId="2" fillId="9" borderId="10" xfId="0" applyNumberFormat="1" applyFont="1" applyFill="1" applyBorder="1" applyAlignment="1">
      <alignment horizontal="right"/>
    </xf>
    <xf numFmtId="165" fontId="9" fillId="9" borderId="10" xfId="0" applyNumberFormat="1" applyFont="1" applyFill="1" applyBorder="1" applyAlignment="1">
      <alignment horizontal="right"/>
    </xf>
    <xf numFmtId="0" fontId="46" fillId="9" borderId="10" xfId="0" applyFont="1" applyFill="1" applyBorder="1" applyAlignment="1"/>
    <xf numFmtId="0" fontId="9" fillId="9" borderId="8" xfId="0" applyFont="1" applyFill="1" applyBorder="1" applyAlignment="1">
      <alignment wrapText="1"/>
    </xf>
    <xf numFmtId="16" fontId="24" fillId="9" borderId="0" xfId="0" applyNumberFormat="1" applyFont="1" applyFill="1" applyBorder="1" applyAlignment="1">
      <alignment horizontal="center"/>
    </xf>
    <xf numFmtId="164" fontId="9" fillId="9" borderId="0" xfId="0" applyNumberFormat="1" applyFont="1" applyFill="1" applyBorder="1" applyAlignment="1">
      <alignment horizontal="center"/>
    </xf>
    <xf numFmtId="165" fontId="44" fillId="9" borderId="0" xfId="0" applyNumberFormat="1" applyFont="1" applyFill="1" applyBorder="1" applyAlignment="1">
      <alignment horizontal="right"/>
    </xf>
    <xf numFmtId="0" fontId="4" fillId="9" borderId="0" xfId="0" applyFont="1" applyFill="1" applyBorder="1"/>
    <xf numFmtId="0" fontId="4" fillId="9" borderId="0" xfId="0" applyFont="1" applyFill="1" applyBorder="1" applyAlignment="1">
      <alignment horizontal="center"/>
    </xf>
    <xf numFmtId="16" fontId="4" fillId="9" borderId="0" xfId="0" applyNumberFormat="1" applyFont="1" applyFill="1" applyBorder="1" applyAlignment="1">
      <alignment horizontal="center"/>
    </xf>
    <xf numFmtId="0" fontId="6" fillId="9" borderId="0" xfId="0" applyFont="1" applyFill="1"/>
    <xf numFmtId="165" fontId="49" fillId="9" borderId="11" xfId="0" applyNumberFormat="1" applyFont="1" applyFill="1" applyBorder="1" applyAlignment="1">
      <alignment horizontal="right" wrapText="1"/>
    </xf>
    <xf numFmtId="165" fontId="49" fillId="9" borderId="8" xfId="0" applyNumberFormat="1" applyFont="1" applyFill="1" applyBorder="1" applyAlignment="1">
      <alignment horizontal="right" wrapText="1"/>
    </xf>
    <xf numFmtId="165" fontId="49" fillId="9" borderId="8" xfId="0" applyNumberFormat="1" applyFont="1" applyFill="1" applyBorder="1" applyAlignment="1">
      <alignment horizontal="right"/>
    </xf>
    <xf numFmtId="165" fontId="2" fillId="9" borderId="12" xfId="0" applyNumberFormat="1" applyFont="1" applyFill="1" applyBorder="1" applyAlignment="1">
      <alignment horizontal="right"/>
    </xf>
    <xf numFmtId="0" fontId="2" fillId="9" borderId="12" xfId="0" applyFont="1" applyFill="1" applyBorder="1" applyAlignment="1">
      <alignment horizontal="left"/>
    </xf>
    <xf numFmtId="165" fontId="2" fillId="9" borderId="8" xfId="0" applyNumberFormat="1" applyFont="1" applyFill="1" applyBorder="1" applyAlignment="1">
      <alignment horizontal="right"/>
    </xf>
    <xf numFmtId="0" fontId="2" fillId="9" borderId="8" xfId="0" applyFont="1" applyFill="1" applyBorder="1" applyAlignment="1">
      <alignment horizontal="left"/>
    </xf>
    <xf numFmtId="165" fontId="2" fillId="9" borderId="0" xfId="0" applyNumberFormat="1" applyFont="1" applyFill="1" applyBorder="1" applyAlignment="1">
      <alignment horizontal="right"/>
    </xf>
    <xf numFmtId="0" fontId="2" fillId="9" borderId="0" xfId="0" applyFont="1" applyFill="1" applyBorder="1" applyAlignment="1">
      <alignment horizontal="left"/>
    </xf>
    <xf numFmtId="165" fontId="2" fillId="9" borderId="8" xfId="0" applyNumberFormat="1" applyFont="1" applyFill="1" applyBorder="1" applyAlignment="1">
      <alignment horizontal="center"/>
    </xf>
    <xf numFmtId="0" fontId="9" fillId="9" borderId="11" xfId="0" applyNumberFormat="1" applyFont="1" applyFill="1" applyBorder="1" applyAlignment="1">
      <alignment horizontal="center" wrapText="1"/>
    </xf>
    <xf numFmtId="0" fontId="9" fillId="0" borderId="8" xfId="0" applyFont="1" applyFill="1" applyBorder="1"/>
    <xf numFmtId="0" fontId="9" fillId="0" borderId="8" xfId="0" applyFont="1" applyFill="1" applyBorder="1" applyAlignment="1">
      <alignment horizontal="center"/>
    </xf>
    <xf numFmtId="17" fontId="9" fillId="0" borderId="8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8" fontId="49" fillId="0" borderId="8" xfId="0" applyNumberFormat="1" applyFont="1" applyFill="1" applyBorder="1" applyAlignment="1">
      <alignment horizontal="right"/>
    </xf>
    <xf numFmtId="0" fontId="24" fillId="0" borderId="8" xfId="0" applyFont="1" applyFill="1" applyBorder="1" applyAlignment="1">
      <alignment horizontal="center"/>
    </xf>
    <xf numFmtId="0" fontId="1" fillId="9" borderId="0" xfId="0" applyFont="1" applyFill="1" applyAlignment="1">
      <alignment horizontal="left"/>
    </xf>
    <xf numFmtId="0" fontId="0" fillId="9" borderId="0" xfId="0" applyFont="1" applyFill="1" applyAlignment="1"/>
    <xf numFmtId="0" fontId="2" fillId="9" borderId="1" xfId="0" applyFont="1" applyFill="1" applyBorder="1"/>
    <xf numFmtId="0" fontId="5" fillId="9" borderId="1" xfId="0" applyFont="1" applyFill="1" applyBorder="1"/>
    <xf numFmtId="0" fontId="16" fillId="9" borderId="0" xfId="0" applyFont="1" applyFill="1" applyAlignment="1">
      <alignment horizontal="center" wrapText="1"/>
    </xf>
    <xf numFmtId="0" fontId="16" fillId="9" borderId="0" xfId="0" applyFont="1" applyFill="1" applyAlignment="1">
      <alignment horizontal="center"/>
    </xf>
    <xf numFmtId="0" fontId="31" fillId="9" borderId="0" xfId="0" applyFont="1" applyFill="1" applyAlignment="1">
      <alignment horizontal="left"/>
    </xf>
    <xf numFmtId="0" fontId="33" fillId="8" borderId="0" xfId="0" applyFont="1" applyFill="1" applyBorder="1"/>
    <xf numFmtId="0" fontId="28" fillId="5" borderId="0" xfId="0" applyFont="1" applyFill="1" applyBorder="1"/>
    <xf numFmtId="0" fontId="27" fillId="9" borderId="0" xfId="0" applyFont="1" applyFill="1"/>
    <xf numFmtId="0" fontId="43" fillId="9" borderId="0" xfId="0" applyFont="1" applyFill="1" applyAlignment="1">
      <alignment horizontal="center" wrapText="1"/>
    </xf>
    <xf numFmtId="0" fontId="43" fillId="9" borderId="0" xfId="0" applyFont="1" applyFill="1" applyAlignment="1">
      <alignment horizontal="center"/>
    </xf>
    <xf numFmtId="0" fontId="3" fillId="9" borderId="0" xfId="0" applyFont="1" applyFill="1" applyAlignment="1">
      <alignment horizontal="left"/>
    </xf>
    <xf numFmtId="0" fontId="10" fillId="8" borderId="0" xfId="0" applyFont="1" applyFill="1" applyBorder="1"/>
    <xf numFmtId="0" fontId="5" fillId="5" borderId="0" xfId="0" applyFont="1" applyFill="1" applyBorder="1"/>
    <xf numFmtId="0" fontId="6" fillId="9" borderId="0" xfId="0" applyFont="1" applyFill="1"/>
    <xf numFmtId="0" fontId="3" fillId="0" borderId="0" xfId="0" applyFont="1" applyAlignment="1">
      <alignment horizontal="left"/>
    </xf>
    <xf numFmtId="0" fontId="0" fillId="0" borderId="0" xfId="0" applyFont="1" applyAlignment="1"/>
    <xf numFmtId="0" fontId="10" fillId="4" borderId="0" xfId="0" applyFont="1" applyFill="1" applyBorder="1"/>
    <xf numFmtId="0" fontId="5" fillId="0" borderId="0" xfId="0" applyFont="1" applyBorder="1"/>
    <xf numFmtId="0" fontId="6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0" borderId="8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95D6ED"/>
      <color rgb="FF9BCA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657225</xdr:colOff>
      <xdr:row>0</xdr:row>
      <xdr:rowOff>190501</xdr:rowOff>
    </xdr:from>
    <xdr:to>
      <xdr:col>10</xdr:col>
      <xdr:colOff>847585</xdr:colOff>
      <xdr:row>3</xdr:row>
      <xdr:rowOff>91222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22B53CD-BEAF-42D1-833B-4FECCF071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190501"/>
          <a:ext cx="2552560" cy="6722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0</xdr:row>
      <xdr:rowOff>57151</xdr:rowOff>
    </xdr:from>
    <xdr:to>
      <xdr:col>10</xdr:col>
      <xdr:colOff>333375</xdr:colOff>
      <xdr:row>1</xdr:row>
      <xdr:rowOff>173310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AF5A93-030B-43D1-95F2-D5C83B621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57151"/>
          <a:ext cx="1743075" cy="4590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0</xdr:row>
      <xdr:rowOff>57151</xdr:rowOff>
    </xdr:from>
    <xdr:to>
      <xdr:col>10</xdr:col>
      <xdr:colOff>333375</xdr:colOff>
      <xdr:row>1</xdr:row>
      <xdr:rowOff>173310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FC6725-E930-41D1-ACE8-66C3C1D2D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57151"/>
          <a:ext cx="1743075" cy="4590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523875</xdr:colOff>
      <xdr:row>0</xdr:row>
      <xdr:rowOff>47626</xdr:rowOff>
    </xdr:from>
    <xdr:to>
      <xdr:col>10</xdr:col>
      <xdr:colOff>542925</xdr:colOff>
      <xdr:row>1</xdr:row>
      <xdr:rowOff>158768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56E7464-A0C2-46F7-ABB2-D8B5C691C6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7626"/>
          <a:ext cx="1724025" cy="4540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533400</xdr:colOff>
      <xdr:row>0</xdr:row>
      <xdr:rowOff>66676</xdr:rowOff>
    </xdr:from>
    <xdr:to>
      <xdr:col>10</xdr:col>
      <xdr:colOff>476250</xdr:colOff>
      <xdr:row>1</xdr:row>
      <xdr:rowOff>157750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473D6DA-5849-4319-BB17-C0D36F98D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5275" y="66676"/>
          <a:ext cx="1647825" cy="4339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0</xdr:row>
      <xdr:rowOff>85725</xdr:rowOff>
    </xdr:from>
    <xdr:to>
      <xdr:col>10</xdr:col>
      <xdr:colOff>390525</xdr:colOff>
      <xdr:row>1</xdr:row>
      <xdr:rowOff>141680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B6ED21B-81DF-4854-A46F-C7DA4180B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85725"/>
          <a:ext cx="1514475" cy="3988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0</xdr:row>
      <xdr:rowOff>114301</xdr:rowOff>
    </xdr:from>
    <xdr:to>
      <xdr:col>10</xdr:col>
      <xdr:colOff>147414</xdr:colOff>
      <xdr:row>1</xdr:row>
      <xdr:rowOff>171451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F6F553-6DBF-4D71-A43F-D49534A60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114301"/>
          <a:ext cx="1519014" cy="4000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0</xdr:row>
      <xdr:rowOff>76201</xdr:rowOff>
    </xdr:from>
    <xdr:to>
      <xdr:col>10</xdr:col>
      <xdr:colOff>255911</xdr:colOff>
      <xdr:row>1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D7CCC9-7B6E-471C-9850-946950C412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0" y="76201"/>
          <a:ext cx="1627511" cy="4286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104775</xdr:rowOff>
    </xdr:from>
    <xdr:to>
      <xdr:col>10</xdr:col>
      <xdr:colOff>126431</xdr:colOff>
      <xdr:row>1</xdr:row>
      <xdr:rowOff>171450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FE3CF29-F977-4F81-9B61-493B018485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100" y="104775"/>
          <a:ext cx="1555181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yi.uwex.edu/wbic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yi.uwex.edu/wbic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fyi.uwex.edu/wbic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fyi.uwex.edu/wbic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yi.uwex.edu/wbic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yi.uwex.edu/wbic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fyi.uwex.edu/wbic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fyi.uwex.edu/wbic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http://fyi.uwex.edu/wbi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9"/>
  <sheetViews>
    <sheetView tabSelected="1" zoomScale="120" zoomScaleNormal="120" workbookViewId="0">
      <selection activeCell="G4" sqref="G4"/>
    </sheetView>
  </sheetViews>
  <sheetFormatPr defaultColWidth="17.28515625" defaultRowHeight="15" customHeight="1" x14ac:dyDescent="0.2"/>
  <cols>
    <col min="1" max="1" width="39.7109375" style="195" customWidth="1"/>
    <col min="2" max="2" width="11.85546875" style="195" customWidth="1"/>
    <col min="3" max="3" width="13.140625" style="195" customWidth="1"/>
    <col min="4" max="4" width="14.85546875" style="195" customWidth="1"/>
    <col min="5" max="5" width="12.28515625" style="229" customWidth="1"/>
    <col min="6" max="6" width="13.42578125" style="195" customWidth="1"/>
    <col min="7" max="7" width="20.7109375" style="195" customWidth="1"/>
    <col min="8" max="8" width="11.7109375" style="195" customWidth="1"/>
    <col min="9" max="10" width="11.85546875" style="195" customWidth="1"/>
    <col min="11" max="11" width="13.28515625" style="195" customWidth="1"/>
    <col min="12" max="27" width="8.85546875" style="195" customWidth="1"/>
    <col min="28" max="16384" width="17.28515625" style="195"/>
  </cols>
  <sheetData>
    <row r="1" spans="1:13" ht="20.25" customHeight="1" x14ac:dyDescent="0.3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3" ht="20.25" customHeight="1" x14ac:dyDescent="0.3">
      <c r="A2" s="198" t="s">
        <v>142</v>
      </c>
      <c r="B2" s="197"/>
      <c r="C2" s="197"/>
      <c r="D2" s="197"/>
      <c r="E2" s="228"/>
      <c r="F2" s="197"/>
      <c r="G2" s="197"/>
      <c r="H2" s="197"/>
      <c r="I2" s="197"/>
      <c r="J2" s="197"/>
      <c r="K2" s="197"/>
    </row>
    <row r="3" spans="1:13" ht="20.25" customHeight="1" x14ac:dyDescent="0.3">
      <c r="A3" s="198"/>
      <c r="B3" s="197"/>
      <c r="C3" s="197"/>
      <c r="D3" s="197"/>
      <c r="E3" s="228"/>
      <c r="F3" s="197"/>
      <c r="G3" s="197"/>
      <c r="H3" s="197"/>
      <c r="I3" s="197"/>
      <c r="J3" s="197"/>
      <c r="K3" s="197"/>
    </row>
    <row r="4" spans="1:13" ht="16.5" customHeight="1" x14ac:dyDescent="0.25">
      <c r="A4" s="276" t="s">
        <v>1</v>
      </c>
      <c r="B4" s="277"/>
      <c r="C4" s="277"/>
      <c r="D4" s="277"/>
      <c r="E4" s="277"/>
      <c r="F4" s="277"/>
      <c r="G4" s="70"/>
      <c r="H4" s="70"/>
      <c r="I4" s="70"/>
      <c r="J4" s="70"/>
      <c r="K4" s="70"/>
    </row>
    <row r="5" spans="1:13" ht="48" customHeight="1" x14ac:dyDescent="0.25">
      <c r="A5" s="199" t="s">
        <v>3</v>
      </c>
      <c r="B5" s="200" t="s">
        <v>7</v>
      </c>
      <c r="C5" s="200" t="s">
        <v>8</v>
      </c>
      <c r="D5" s="200" t="s">
        <v>9</v>
      </c>
      <c r="E5" s="200" t="s">
        <v>54</v>
      </c>
      <c r="F5" s="200" t="s">
        <v>10</v>
      </c>
      <c r="G5" s="200" t="s">
        <v>11</v>
      </c>
      <c r="H5" s="200" t="s">
        <v>12</v>
      </c>
      <c r="I5" s="200" t="s">
        <v>13</v>
      </c>
      <c r="J5" s="200" t="s">
        <v>14</v>
      </c>
      <c r="K5" s="200" t="s">
        <v>15</v>
      </c>
      <c r="L5" s="201"/>
      <c r="M5" s="202"/>
    </row>
    <row r="6" spans="1:13" ht="21" customHeight="1" x14ac:dyDescent="0.25">
      <c r="A6" s="203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1"/>
    </row>
    <row r="7" spans="1:13" ht="21" customHeight="1" x14ac:dyDescent="0.25">
      <c r="A7" s="233" t="s">
        <v>119</v>
      </c>
      <c r="B7" s="209">
        <v>100</v>
      </c>
      <c r="C7" s="234" t="s">
        <v>146</v>
      </c>
      <c r="D7" s="209">
        <v>400</v>
      </c>
      <c r="E7" s="209">
        <v>150</v>
      </c>
      <c r="F7" s="234" t="s">
        <v>136</v>
      </c>
      <c r="G7" s="234" t="s">
        <v>133</v>
      </c>
      <c r="H7" s="209">
        <v>2</v>
      </c>
      <c r="I7" s="209">
        <v>3.5</v>
      </c>
      <c r="J7" s="257">
        <v>125</v>
      </c>
      <c r="K7" s="257">
        <v>135</v>
      </c>
      <c r="L7" s="201"/>
    </row>
    <row r="8" spans="1:13" s="230" customFormat="1" ht="21" customHeight="1" x14ac:dyDescent="0.25">
      <c r="A8" s="233" t="s">
        <v>134</v>
      </c>
      <c r="B8" s="209">
        <v>100</v>
      </c>
      <c r="C8" s="234" t="s">
        <v>146</v>
      </c>
      <c r="D8" s="209">
        <v>400</v>
      </c>
      <c r="E8" s="209">
        <v>150</v>
      </c>
      <c r="F8" s="267" t="s">
        <v>136</v>
      </c>
      <c r="G8" s="234" t="s">
        <v>133</v>
      </c>
      <c r="H8" s="209">
        <v>2</v>
      </c>
      <c r="I8" s="209">
        <v>3.5</v>
      </c>
      <c r="J8" s="257">
        <v>235</v>
      </c>
      <c r="K8" s="257">
        <v>170</v>
      </c>
      <c r="L8" s="201"/>
    </row>
    <row r="9" spans="1:13" ht="21" customHeight="1" x14ac:dyDescent="0.25">
      <c r="A9" s="249" t="s">
        <v>148</v>
      </c>
      <c r="B9" s="210">
        <v>400</v>
      </c>
      <c r="C9" s="297" t="s">
        <v>146</v>
      </c>
      <c r="D9" s="210">
        <v>1400</v>
      </c>
      <c r="E9" s="210">
        <v>323</v>
      </c>
      <c r="F9" s="297" t="s">
        <v>147</v>
      </c>
      <c r="G9" s="210" t="s">
        <v>18</v>
      </c>
      <c r="H9" s="210">
        <v>3.1</v>
      </c>
      <c r="I9" s="210">
        <v>6.9</v>
      </c>
      <c r="J9" s="258">
        <v>150</v>
      </c>
      <c r="K9" s="258">
        <v>110</v>
      </c>
      <c r="L9" s="201"/>
    </row>
    <row r="10" spans="1:13" ht="18" customHeight="1" x14ac:dyDescent="0.25">
      <c r="A10" s="211" t="s">
        <v>17</v>
      </c>
      <c r="B10" s="212">
        <v>400</v>
      </c>
      <c r="C10" s="269" t="s">
        <v>146</v>
      </c>
      <c r="D10" s="212">
        <v>800</v>
      </c>
      <c r="E10" s="212">
        <v>182</v>
      </c>
      <c r="F10" s="269" t="s">
        <v>149</v>
      </c>
      <c r="G10" s="212" t="s">
        <v>104</v>
      </c>
      <c r="H10" s="213">
        <v>2.2000000000000002</v>
      </c>
      <c r="I10" s="213">
        <v>6.5</v>
      </c>
      <c r="J10" s="259">
        <v>115</v>
      </c>
      <c r="K10" s="259">
        <v>115</v>
      </c>
      <c r="L10" s="201"/>
    </row>
    <row r="11" spans="1:13" ht="18" customHeight="1" x14ac:dyDescent="0.25">
      <c r="A11" s="211" t="s">
        <v>101</v>
      </c>
      <c r="B11" s="212">
        <v>400</v>
      </c>
      <c r="C11" s="269" t="s">
        <v>146</v>
      </c>
      <c r="D11" s="212">
        <v>1450</v>
      </c>
      <c r="E11" s="212">
        <v>375</v>
      </c>
      <c r="F11" s="269" t="s">
        <v>150</v>
      </c>
      <c r="G11" s="212" t="s">
        <v>18</v>
      </c>
      <c r="H11" s="213">
        <v>2.8</v>
      </c>
      <c r="I11" s="213">
        <v>7.2</v>
      </c>
      <c r="J11" s="259">
        <v>115</v>
      </c>
      <c r="K11" s="259">
        <v>108</v>
      </c>
      <c r="L11" s="201"/>
    </row>
    <row r="12" spans="1:13" ht="18" customHeight="1" x14ac:dyDescent="0.25">
      <c r="A12" s="211" t="s">
        <v>19</v>
      </c>
      <c r="B12" s="212">
        <v>800</v>
      </c>
      <c r="C12" s="269" t="s">
        <v>146</v>
      </c>
      <c r="D12" s="212">
        <v>1450</v>
      </c>
      <c r="E12" s="212">
        <v>232</v>
      </c>
      <c r="F12" s="270" t="s">
        <v>151</v>
      </c>
      <c r="G12" s="212" t="s">
        <v>18</v>
      </c>
      <c r="H12" s="213">
        <v>2.8</v>
      </c>
      <c r="I12" s="213">
        <v>7.5</v>
      </c>
      <c r="J12" s="259">
        <v>95</v>
      </c>
      <c r="K12" s="259">
        <v>103</v>
      </c>
      <c r="L12" s="201"/>
    </row>
    <row r="13" spans="1:13" ht="18" customHeight="1" x14ac:dyDescent="0.25">
      <c r="A13" s="268" t="s">
        <v>143</v>
      </c>
      <c r="B13" s="269">
        <v>775</v>
      </c>
      <c r="C13" s="269" t="s">
        <v>146</v>
      </c>
      <c r="D13" s="269">
        <v>1400</v>
      </c>
      <c r="E13" s="269">
        <v>189</v>
      </c>
      <c r="F13" s="270" t="s">
        <v>149</v>
      </c>
      <c r="G13" s="269" t="s">
        <v>18</v>
      </c>
      <c r="H13" s="271">
        <v>3.3</v>
      </c>
      <c r="I13" s="271">
        <v>6.8</v>
      </c>
      <c r="J13" s="272">
        <v>140</v>
      </c>
      <c r="K13" s="272">
        <v>110</v>
      </c>
      <c r="L13" s="201"/>
    </row>
    <row r="14" spans="1:13" ht="18" customHeight="1" x14ac:dyDescent="0.25">
      <c r="A14" s="268" t="s">
        <v>144</v>
      </c>
      <c r="B14" s="269">
        <v>725</v>
      </c>
      <c r="C14" s="269" t="s">
        <v>146</v>
      </c>
      <c r="D14" s="269">
        <v>1250</v>
      </c>
      <c r="E14" s="269">
        <v>175</v>
      </c>
      <c r="F14" s="270" t="s">
        <v>136</v>
      </c>
      <c r="G14" s="273" t="s">
        <v>18</v>
      </c>
      <c r="H14" s="271">
        <v>3</v>
      </c>
      <c r="I14" s="271">
        <v>7.2</v>
      </c>
      <c r="J14" s="272">
        <v>125</v>
      </c>
      <c r="K14" s="272">
        <v>106</v>
      </c>
      <c r="L14" s="201"/>
    </row>
    <row r="15" spans="1:13" s="239" customFormat="1" ht="18.75" customHeight="1" x14ac:dyDescent="0.25">
      <c r="A15" s="253"/>
      <c r="B15" s="254"/>
      <c r="C15" s="255"/>
      <c r="D15" s="254"/>
      <c r="E15" s="226"/>
      <c r="F15" s="250"/>
      <c r="G15" s="226"/>
      <c r="H15" s="251"/>
      <c r="I15" s="251"/>
      <c r="J15" s="252"/>
      <c r="K15" s="252"/>
      <c r="L15" s="201"/>
    </row>
    <row r="16" spans="1:13" s="239" customFormat="1" ht="18.75" customHeight="1" x14ac:dyDescent="0.25">
      <c r="A16" s="253" t="s">
        <v>152</v>
      </c>
      <c r="B16" s="254"/>
      <c r="C16" s="255"/>
      <c r="D16" s="254"/>
      <c r="E16" s="226"/>
      <c r="F16" s="250"/>
      <c r="G16" s="226"/>
      <c r="H16" s="251"/>
      <c r="I16" s="251"/>
      <c r="J16" s="252"/>
      <c r="K16" s="252"/>
      <c r="L16" s="201"/>
    </row>
    <row r="17" spans="1:12" ht="18" customHeight="1" x14ac:dyDescent="0.25">
      <c r="A17" s="67" t="s">
        <v>145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201"/>
    </row>
    <row r="18" spans="1:12" ht="18" customHeight="1" x14ac:dyDescent="0.2">
      <c r="A18" s="67"/>
      <c r="B18" s="67"/>
      <c r="C18" s="204"/>
      <c r="D18" s="204"/>
      <c r="E18" s="204"/>
      <c r="F18" s="204"/>
      <c r="G18" s="204"/>
      <c r="H18" s="204"/>
      <c r="I18" s="67"/>
      <c r="J18" s="67"/>
      <c r="K18" s="67"/>
    </row>
    <row r="19" spans="1:12" ht="17.25" customHeight="1" x14ac:dyDescent="0.2">
      <c r="A19" s="67"/>
      <c r="B19" s="67"/>
      <c r="C19" s="204"/>
      <c r="D19" s="204"/>
      <c r="E19" s="204"/>
      <c r="F19" s="204"/>
      <c r="G19" s="204"/>
      <c r="H19" s="204"/>
      <c r="I19" s="67"/>
      <c r="J19" s="67"/>
      <c r="K19" s="67"/>
    </row>
    <row r="20" spans="1:12" ht="33" customHeight="1" x14ac:dyDescent="0.25">
      <c r="A20" s="71" t="s">
        <v>25</v>
      </c>
      <c r="B20" s="204"/>
      <c r="C20" s="204"/>
      <c r="D20" s="204"/>
      <c r="E20" s="204"/>
      <c r="F20" s="204"/>
      <c r="G20" s="204"/>
      <c r="H20" s="204"/>
      <c r="I20" s="67"/>
      <c r="J20" s="67"/>
      <c r="K20" s="67"/>
    </row>
    <row r="21" spans="1:12" ht="34.5" customHeight="1" thickBot="1" x14ac:dyDescent="0.3">
      <c r="A21" s="205"/>
      <c r="B21" s="206" t="s">
        <v>103</v>
      </c>
      <c r="C21" s="206" t="s">
        <v>102</v>
      </c>
      <c r="D21" s="200" t="s">
        <v>18</v>
      </c>
      <c r="E21" s="200"/>
      <c r="F21" s="207" t="s">
        <v>26</v>
      </c>
      <c r="G21" s="208" t="s">
        <v>21</v>
      </c>
      <c r="H21" s="204"/>
      <c r="I21" s="67"/>
      <c r="J21" s="67"/>
      <c r="K21" s="67"/>
    </row>
    <row r="22" spans="1:12" ht="12.75" customHeight="1" x14ac:dyDescent="0.25">
      <c r="A22" s="214" t="s">
        <v>28</v>
      </c>
      <c r="B22" s="215">
        <v>48</v>
      </c>
      <c r="C22" s="215">
        <v>28</v>
      </c>
      <c r="D22" s="215">
        <v>50</v>
      </c>
      <c r="E22" s="215"/>
      <c r="F22" s="260">
        <v>5</v>
      </c>
      <c r="G22" s="261" t="s">
        <v>29</v>
      </c>
      <c r="H22" s="204"/>
      <c r="I22" s="67"/>
      <c r="J22" s="67"/>
      <c r="K22" s="67"/>
    </row>
    <row r="23" spans="1:12" ht="12.75" customHeight="1" x14ac:dyDescent="0.25">
      <c r="A23" s="211" t="s">
        <v>30</v>
      </c>
      <c r="B23" s="212">
        <v>0</v>
      </c>
      <c r="C23" s="212">
        <v>20</v>
      </c>
      <c r="D23" s="212">
        <v>25</v>
      </c>
      <c r="E23" s="212"/>
      <c r="F23" s="262">
        <v>235</v>
      </c>
      <c r="G23" s="263" t="s">
        <v>31</v>
      </c>
      <c r="H23" s="204"/>
      <c r="I23" s="67"/>
      <c r="J23" s="67"/>
      <c r="K23" s="67"/>
    </row>
    <row r="24" spans="1:12" ht="12.75" customHeight="1" x14ac:dyDescent="0.25">
      <c r="A24" s="211" t="s">
        <v>32</v>
      </c>
      <c r="B24" s="212">
        <v>50</v>
      </c>
      <c r="C24" s="212">
        <v>20</v>
      </c>
      <c r="D24" s="212">
        <v>0</v>
      </c>
      <c r="E24" s="212"/>
      <c r="F24" s="262">
        <v>150</v>
      </c>
      <c r="G24" s="263" t="s">
        <v>31</v>
      </c>
      <c r="H24" s="204"/>
      <c r="I24" s="67"/>
      <c r="J24" s="67"/>
      <c r="K24" s="67"/>
    </row>
    <row r="25" spans="1:12" ht="12.75" customHeight="1" x14ac:dyDescent="0.25">
      <c r="A25" s="211" t="s">
        <v>33</v>
      </c>
      <c r="B25" s="212">
        <v>0</v>
      </c>
      <c r="C25" s="212">
        <v>30</v>
      </c>
      <c r="D25" s="212">
        <v>20</v>
      </c>
      <c r="E25" s="212"/>
      <c r="F25" s="262">
        <v>45</v>
      </c>
      <c r="G25" s="263" t="s">
        <v>31</v>
      </c>
      <c r="H25" s="204"/>
      <c r="I25" s="67"/>
      <c r="J25" s="67"/>
      <c r="K25" s="67"/>
    </row>
    <row r="26" spans="1:12" ht="15.75" customHeight="1" x14ac:dyDescent="0.25">
      <c r="A26" s="225" t="s">
        <v>34</v>
      </c>
      <c r="B26" s="226">
        <v>2</v>
      </c>
      <c r="C26" s="226">
        <v>2</v>
      </c>
      <c r="D26" s="226">
        <v>5</v>
      </c>
      <c r="E26" s="226"/>
      <c r="F26" s="264">
        <v>500</v>
      </c>
      <c r="G26" s="265" t="s">
        <v>31</v>
      </c>
      <c r="H26" s="204"/>
      <c r="I26" s="67"/>
      <c r="J26" s="67"/>
      <c r="K26" s="67"/>
    </row>
    <row r="27" spans="1:12" s="224" customFormat="1" ht="15" customHeight="1" x14ac:dyDescent="0.25">
      <c r="A27" s="211" t="s">
        <v>118</v>
      </c>
      <c r="B27" s="266">
        <v>198.76</v>
      </c>
      <c r="C27" s="266">
        <v>195.56</v>
      </c>
      <c r="D27" s="266">
        <v>224.43</v>
      </c>
      <c r="E27" s="227"/>
      <c r="F27" s="211"/>
      <c r="G27" s="211"/>
      <c r="H27" s="204"/>
      <c r="I27" s="204"/>
      <c r="J27" s="204"/>
      <c r="K27" s="204"/>
    </row>
    <row r="28" spans="1:12" s="224" customFormat="1" ht="15" customHeight="1" x14ac:dyDescent="0.2">
      <c r="A28" s="225"/>
      <c r="B28" s="235"/>
      <c r="C28" s="235"/>
      <c r="D28" s="235"/>
      <c r="E28" s="235"/>
      <c r="F28" s="225"/>
      <c r="G28" s="225"/>
      <c r="H28" s="204"/>
      <c r="I28" s="204"/>
      <c r="J28" s="204"/>
      <c r="K28" s="204"/>
    </row>
    <row r="29" spans="1:12" s="238" customFormat="1" ht="15" customHeight="1" x14ac:dyDescent="0.25">
      <c r="A29" s="236" t="s">
        <v>132</v>
      </c>
      <c r="B29" s="237"/>
      <c r="C29" s="237"/>
      <c r="D29" s="237"/>
      <c r="E29" s="237"/>
      <c r="F29" s="236"/>
      <c r="G29" s="236"/>
      <c r="H29" s="71"/>
      <c r="I29" s="71"/>
      <c r="J29" s="71"/>
      <c r="K29" s="71"/>
    </row>
    <row r="30" spans="1:12" s="224" customFormat="1" ht="48" customHeight="1" x14ac:dyDescent="0.25">
      <c r="A30" s="240" t="s">
        <v>121</v>
      </c>
      <c r="B30" s="241" t="s">
        <v>122</v>
      </c>
      <c r="C30" s="241" t="s">
        <v>123</v>
      </c>
      <c r="D30" s="246" t="s">
        <v>124</v>
      </c>
      <c r="E30" s="235"/>
      <c r="F30" s="225"/>
      <c r="G30" s="225"/>
      <c r="H30" s="204"/>
      <c r="I30" s="204"/>
      <c r="J30" s="204"/>
      <c r="K30" s="204"/>
    </row>
    <row r="31" spans="1:12" s="224" customFormat="1" ht="15" customHeight="1" x14ac:dyDescent="0.2">
      <c r="A31" s="243" t="s">
        <v>125</v>
      </c>
      <c r="B31" s="244">
        <v>50</v>
      </c>
      <c r="C31" s="245" t="s">
        <v>126</v>
      </c>
      <c r="D31" s="247">
        <v>75</v>
      </c>
      <c r="E31" s="235"/>
      <c r="F31" s="225"/>
      <c r="G31" s="225"/>
      <c r="H31" s="204"/>
      <c r="I31" s="204"/>
      <c r="J31" s="204"/>
      <c r="K31" s="204"/>
    </row>
    <row r="32" spans="1:12" s="224" customFormat="1" ht="15" customHeight="1" x14ac:dyDescent="0.2">
      <c r="A32" s="243" t="s">
        <v>127</v>
      </c>
      <c r="B32" s="244">
        <v>315</v>
      </c>
      <c r="C32" s="245" t="s">
        <v>137</v>
      </c>
      <c r="D32" s="247">
        <v>78.75</v>
      </c>
      <c r="E32" s="235"/>
      <c r="F32" s="225"/>
      <c r="G32" s="225"/>
      <c r="H32" s="204"/>
      <c r="I32" s="204"/>
      <c r="J32" s="204"/>
      <c r="K32" s="204"/>
    </row>
    <row r="33" spans="1:12" s="224" customFormat="1" ht="15" customHeight="1" x14ac:dyDescent="0.2">
      <c r="A33" s="243" t="s">
        <v>28</v>
      </c>
      <c r="B33" s="244">
        <v>150</v>
      </c>
      <c r="C33" s="245" t="s">
        <v>138</v>
      </c>
      <c r="D33" s="247">
        <v>13.39</v>
      </c>
      <c r="E33" s="235"/>
      <c r="F33" s="225"/>
      <c r="G33" s="225"/>
      <c r="H33" s="204"/>
      <c r="I33" s="204"/>
      <c r="J33" s="204"/>
      <c r="K33" s="204"/>
    </row>
    <row r="34" spans="1:12" s="224" customFormat="1" ht="15" customHeight="1" x14ac:dyDescent="0.2">
      <c r="A34" s="243" t="s">
        <v>129</v>
      </c>
      <c r="B34" s="244">
        <v>75</v>
      </c>
      <c r="C34" s="245" t="s">
        <v>128</v>
      </c>
      <c r="D34" s="247">
        <v>15</v>
      </c>
      <c r="E34" s="235"/>
      <c r="F34" s="225"/>
      <c r="G34" s="225"/>
      <c r="H34" s="204"/>
      <c r="I34" s="204"/>
      <c r="J34" s="204"/>
      <c r="K34" s="204"/>
    </row>
    <row r="35" spans="1:12" s="224" customFormat="1" ht="15" customHeight="1" x14ac:dyDescent="0.2">
      <c r="A35" s="243" t="s">
        <v>32</v>
      </c>
      <c r="B35" s="244">
        <v>120</v>
      </c>
      <c r="C35" s="245" t="s">
        <v>139</v>
      </c>
      <c r="D35" s="247">
        <v>9</v>
      </c>
      <c r="E35" s="235"/>
      <c r="F35" s="225"/>
      <c r="G35" s="225"/>
      <c r="H35" s="204"/>
      <c r="I35" s="204"/>
      <c r="J35" s="204"/>
      <c r="K35" s="204"/>
    </row>
    <row r="36" spans="1:12" s="224" customFormat="1" ht="15" customHeight="1" x14ac:dyDescent="0.2">
      <c r="A36" s="243" t="s">
        <v>130</v>
      </c>
      <c r="B36" s="244">
        <v>630</v>
      </c>
      <c r="C36" s="245" t="s">
        <v>140</v>
      </c>
      <c r="D36" s="247">
        <v>23.63</v>
      </c>
      <c r="E36" s="235"/>
      <c r="F36" s="225"/>
      <c r="G36" s="225"/>
      <c r="H36" s="204"/>
      <c r="I36" s="204"/>
      <c r="J36" s="204"/>
      <c r="K36" s="204"/>
    </row>
    <row r="37" spans="1:12" s="224" customFormat="1" ht="15" customHeight="1" x14ac:dyDescent="0.2">
      <c r="A37" s="243" t="s">
        <v>33</v>
      </c>
      <c r="B37" s="244">
        <v>390</v>
      </c>
      <c r="C37" s="245" t="s">
        <v>141</v>
      </c>
      <c r="D37" s="247">
        <v>8.76</v>
      </c>
      <c r="E37" s="235"/>
      <c r="F37" s="225"/>
      <c r="G37" s="225"/>
      <c r="H37" s="204"/>
      <c r="I37" s="204"/>
      <c r="J37" s="204"/>
      <c r="K37" s="204"/>
    </row>
    <row r="38" spans="1:12" s="224" customFormat="1" ht="15" customHeight="1" x14ac:dyDescent="0.25">
      <c r="A38" s="248" t="s">
        <v>131</v>
      </c>
      <c r="B38" s="242"/>
      <c r="C38" s="242"/>
      <c r="D38" s="246">
        <f>SUM(D31:D37)</f>
        <v>223.52999999999997</v>
      </c>
      <c r="E38" s="235"/>
      <c r="F38" s="225"/>
      <c r="G38" s="225"/>
      <c r="H38" s="204"/>
      <c r="I38" s="204"/>
      <c r="J38" s="204"/>
      <c r="K38" s="204"/>
    </row>
    <row r="39" spans="1:12" ht="12.75" customHeight="1" x14ac:dyDescent="0.2">
      <c r="A39" s="67"/>
      <c r="B39" s="67"/>
      <c r="C39" s="67"/>
      <c r="D39" s="67"/>
      <c r="E39" s="67"/>
      <c r="F39" s="67"/>
      <c r="G39" s="67"/>
      <c r="H39" s="204"/>
      <c r="I39" s="67"/>
      <c r="J39" s="67"/>
      <c r="K39" s="67"/>
    </row>
    <row r="40" spans="1:12" ht="12.75" customHeight="1" x14ac:dyDescent="0.25">
      <c r="A40" s="96" t="s">
        <v>36</v>
      </c>
      <c r="B40" s="97"/>
      <c r="C40" s="97"/>
      <c r="D40" s="97"/>
      <c r="E40" s="97"/>
      <c r="F40" s="166" t="str">
        <f>HYPERLINK("http://fyi.extension.wisc.edu/wbic/","http://fyi.extension.wisc.edu/wbic/")</f>
        <v>http://fyi.extension.wisc.edu/wbic/</v>
      </c>
      <c r="G40" s="97"/>
      <c r="H40" s="97"/>
      <c r="I40" s="97"/>
      <c r="J40" s="97"/>
      <c r="K40" s="97"/>
      <c r="L40" s="97"/>
    </row>
    <row r="41" spans="1:12" ht="12.75" customHeight="1" x14ac:dyDescent="0.25">
      <c r="A41" s="96"/>
      <c r="B41" s="97"/>
      <c r="C41" s="97"/>
      <c r="D41" s="97"/>
      <c r="E41" s="97"/>
      <c r="F41" s="98"/>
      <c r="G41" s="97"/>
      <c r="H41" s="97"/>
      <c r="I41" s="97"/>
      <c r="J41" s="97"/>
      <c r="K41" s="97"/>
      <c r="L41" s="97"/>
    </row>
    <row r="42" spans="1:12" ht="12.75" customHeight="1" x14ac:dyDescent="0.2">
      <c r="A42" s="278" t="s">
        <v>45</v>
      </c>
      <c r="B42" s="275"/>
      <c r="C42" s="275"/>
      <c r="D42" s="275"/>
      <c r="E42" s="275"/>
      <c r="F42" s="275"/>
      <c r="G42" s="275"/>
      <c r="H42" s="275"/>
      <c r="I42" s="275"/>
      <c r="J42" s="275"/>
      <c r="K42" s="275"/>
      <c r="L42" s="275"/>
    </row>
    <row r="43" spans="1:12" ht="12.75" customHeight="1" x14ac:dyDescent="0.2">
      <c r="A43" s="279" t="s">
        <v>47</v>
      </c>
      <c r="B43" s="275"/>
      <c r="C43" s="275"/>
      <c r="D43" s="275"/>
      <c r="E43" s="275"/>
      <c r="F43" s="275"/>
      <c r="G43" s="275"/>
      <c r="H43" s="275"/>
      <c r="I43" s="275"/>
      <c r="J43" s="275"/>
      <c r="K43" s="275"/>
      <c r="L43" s="275"/>
    </row>
    <row r="44" spans="1:12" ht="12.75" customHeight="1" x14ac:dyDescent="0.2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1:12" ht="12.75" customHeight="1" x14ac:dyDescent="0.2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2" ht="12.75" customHeight="1" x14ac:dyDescent="0.2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2" ht="12.75" customHeight="1" x14ac:dyDescent="0.2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</row>
    <row r="48" spans="1:12" ht="12.75" customHeight="1" x14ac:dyDescent="0.2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.75" customHeight="1" x14ac:dyDescent="0.2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2.75" customHeight="1" x14ac:dyDescent="0.2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</row>
    <row r="51" spans="1:11" ht="12.75" customHeight="1" x14ac:dyDescent="0.2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</row>
    <row r="52" spans="1:11" ht="12.75" customHeight="1" x14ac:dyDescent="0.2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1" ht="12.75" customHeight="1" x14ac:dyDescent="0.2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 ht="12.75" customHeight="1" x14ac:dyDescent="0.2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</row>
    <row r="55" spans="1:11" ht="12.75" customHeight="1" x14ac:dyDescent="0.2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</row>
    <row r="56" spans="1:11" ht="12.75" customHeight="1" x14ac:dyDescent="0.2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1:11" ht="12.75" customHeight="1" x14ac:dyDescent="0.2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1:11" ht="12.75" customHeight="1" x14ac:dyDescent="0.2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1:11" ht="12.75" customHeight="1" x14ac:dyDescent="0.2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ht="12.75" customHeight="1" x14ac:dyDescent="0.2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1:11" ht="12.75" customHeight="1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1:11" ht="12.75" customHeight="1" x14ac:dyDescent="0.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11" ht="12.75" customHeight="1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1" ht="12.75" customHeight="1" x14ac:dyDescent="0.2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1:11" ht="12.75" customHeight="1" x14ac:dyDescent="0.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1:11" ht="12.75" customHeight="1" x14ac:dyDescent="0.2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1:11" ht="12.75" customHeight="1" x14ac:dyDescent="0.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1:11" ht="12.75" customHeight="1" x14ac:dyDescent="0.2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1:11" ht="12.75" customHeight="1" x14ac:dyDescent="0.2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1:11" ht="12.75" customHeight="1" x14ac:dyDescent="0.2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1:11" ht="12.75" customHeight="1" x14ac:dyDescent="0.2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1:11" ht="12.75" customHeight="1" x14ac:dyDescent="0.2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1:11" ht="12.75" customHeight="1" x14ac:dyDescent="0.2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1:11" ht="12.75" customHeight="1" x14ac:dyDescent="0.2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1:11" ht="12.75" customHeight="1" x14ac:dyDescent="0.2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1:11" ht="12.75" customHeight="1" x14ac:dyDescent="0.2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1:11" ht="12.75" customHeight="1" x14ac:dyDescent="0.2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1:11" ht="12.75" customHeight="1" x14ac:dyDescent="0.2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1:11" ht="12.75" customHeight="1" x14ac:dyDescent="0.2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1:11" ht="12.75" customHeight="1" x14ac:dyDescent="0.2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1:11" ht="12.75" customHeight="1" x14ac:dyDescent="0.2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1:11" ht="12.75" customHeight="1" x14ac:dyDescent="0.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1:11" ht="12.75" customHeight="1" x14ac:dyDescent="0.2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1:11" ht="12.75" customHeight="1" x14ac:dyDescent="0.2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1:11" ht="12.75" customHeight="1" x14ac:dyDescent="0.2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1:11" ht="12.75" customHeight="1" x14ac:dyDescent="0.2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1:11" ht="12.75" customHeight="1" x14ac:dyDescent="0.2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1:11" ht="12.75" customHeight="1" x14ac:dyDescent="0.2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1:11" ht="12.75" customHeight="1" x14ac:dyDescent="0.2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1:11" ht="12.75" customHeight="1" x14ac:dyDescent="0.2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1:11" ht="12.75" customHeight="1" x14ac:dyDescent="0.2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1:11" ht="12.75" customHeight="1" x14ac:dyDescent="0.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1:11" ht="12.75" customHeight="1" x14ac:dyDescent="0.2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1:11" ht="12.75" customHeight="1" x14ac:dyDescent="0.2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1:11" ht="12.75" customHeight="1" x14ac:dyDescent="0.2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1:11" ht="12.75" customHeight="1" x14ac:dyDescent="0.2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1:11" ht="12.75" customHeight="1" x14ac:dyDescent="0.2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1:11" ht="12.75" customHeight="1" x14ac:dyDescent="0.2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1:11" ht="12.75" customHeight="1" x14ac:dyDescent="0.2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1:11" ht="12.75" customHeight="1" x14ac:dyDescent="0.2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1:11" ht="12.75" customHeight="1" x14ac:dyDescent="0.2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1:11" ht="12.75" customHeight="1" x14ac:dyDescent="0.2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1:11" ht="12.75" customHeight="1" x14ac:dyDescent="0.2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1:11" ht="12.75" customHeight="1" x14ac:dyDescent="0.2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1:11" ht="12.75" customHeight="1" x14ac:dyDescent="0.2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1:11" ht="12.75" customHeight="1" x14ac:dyDescent="0.2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1:11" ht="12.75" customHeight="1" x14ac:dyDescent="0.2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1:11" ht="12.75" customHeight="1" x14ac:dyDescent="0.2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1:11" ht="12.75" customHeight="1" x14ac:dyDescent="0.2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1:11" ht="12.75" customHeight="1" x14ac:dyDescent="0.2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1:11" ht="12.75" customHeight="1" x14ac:dyDescent="0.2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1:11" ht="12.75" customHeight="1" x14ac:dyDescent="0.2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1:11" ht="12.75" customHeight="1" x14ac:dyDescent="0.2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1:11" ht="12.75" customHeight="1" x14ac:dyDescent="0.2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1:11" ht="12.75" customHeight="1" x14ac:dyDescent="0.2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1:11" ht="12.75" customHeight="1" x14ac:dyDescent="0.2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1:11" ht="12.75" customHeight="1" x14ac:dyDescent="0.2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1:11" ht="12.75" customHeight="1" x14ac:dyDescent="0.2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1:11" ht="12.75" customHeight="1" x14ac:dyDescent="0.2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1:11" ht="12.75" customHeight="1" x14ac:dyDescent="0.2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</row>
    <row r="121" spans="1:11" ht="12.75" customHeight="1" x14ac:dyDescent="0.2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</row>
    <row r="122" spans="1:11" ht="12.75" customHeight="1" x14ac:dyDescent="0.2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</row>
    <row r="123" spans="1:11" ht="12.75" customHeight="1" x14ac:dyDescent="0.2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</row>
    <row r="124" spans="1:11" ht="12.75" customHeight="1" x14ac:dyDescent="0.2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</row>
    <row r="125" spans="1:11" ht="12.75" customHeight="1" x14ac:dyDescent="0.2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</row>
    <row r="126" spans="1:11" ht="12.75" customHeight="1" x14ac:dyDescent="0.2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</row>
    <row r="127" spans="1:11" ht="12.75" customHeight="1" x14ac:dyDescent="0.2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</row>
    <row r="128" spans="1:11" ht="12.75" customHeight="1" x14ac:dyDescent="0.2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</row>
    <row r="129" spans="1:11" ht="12.75" customHeight="1" x14ac:dyDescent="0.2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</row>
    <row r="130" spans="1:11" ht="12.75" customHeight="1" x14ac:dyDescent="0.2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</row>
    <row r="131" spans="1:11" ht="12.75" customHeight="1" x14ac:dyDescent="0.2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</row>
    <row r="132" spans="1:11" ht="12.75" customHeight="1" x14ac:dyDescent="0.2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</row>
    <row r="133" spans="1:11" ht="12.75" customHeight="1" x14ac:dyDescent="0.2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</row>
    <row r="134" spans="1:11" ht="12.75" customHeight="1" x14ac:dyDescent="0.2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</row>
    <row r="135" spans="1:11" ht="12.75" customHeight="1" x14ac:dyDescent="0.2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</row>
    <row r="136" spans="1:11" ht="12.75" customHeight="1" x14ac:dyDescent="0.2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</row>
    <row r="137" spans="1:11" ht="12.75" customHeight="1" x14ac:dyDescent="0.2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</row>
    <row r="138" spans="1:11" ht="12.75" customHeight="1" x14ac:dyDescent="0.2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</row>
    <row r="139" spans="1:11" ht="12.75" customHeight="1" x14ac:dyDescent="0.2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</row>
    <row r="140" spans="1:11" ht="12.75" customHeight="1" x14ac:dyDescent="0.2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</row>
    <row r="141" spans="1:11" ht="12.75" customHeight="1" x14ac:dyDescent="0.2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</row>
    <row r="142" spans="1:11" ht="12.75" customHeight="1" x14ac:dyDescent="0.2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</row>
    <row r="143" spans="1:11" ht="12.75" customHeight="1" x14ac:dyDescent="0.2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</row>
    <row r="144" spans="1:11" ht="12.75" customHeight="1" x14ac:dyDescent="0.2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</row>
    <row r="145" spans="1:11" ht="12.75" customHeight="1" x14ac:dyDescent="0.2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</row>
    <row r="146" spans="1:11" ht="12.75" customHeight="1" x14ac:dyDescent="0.2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</row>
    <row r="147" spans="1:11" ht="12.75" customHeight="1" x14ac:dyDescent="0.2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</row>
    <row r="148" spans="1:11" ht="12.75" customHeight="1" x14ac:dyDescent="0.2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</row>
    <row r="149" spans="1:11" ht="12.75" customHeight="1" x14ac:dyDescent="0.2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</row>
    <row r="150" spans="1:11" ht="12.75" customHeight="1" x14ac:dyDescent="0.2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</row>
    <row r="151" spans="1:11" ht="12.75" customHeight="1" x14ac:dyDescent="0.2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</row>
    <row r="152" spans="1:11" ht="12.75" customHeight="1" x14ac:dyDescent="0.2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</row>
    <row r="153" spans="1:11" ht="12.75" customHeight="1" x14ac:dyDescent="0.2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</row>
    <row r="154" spans="1:11" ht="12.75" customHeight="1" x14ac:dyDescent="0.2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</row>
    <row r="155" spans="1:11" ht="12.75" customHeight="1" x14ac:dyDescent="0.2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</row>
    <row r="156" spans="1:11" ht="12.75" customHeight="1" x14ac:dyDescent="0.2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</row>
    <row r="157" spans="1:11" ht="12.75" customHeight="1" x14ac:dyDescent="0.2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</row>
    <row r="158" spans="1:11" ht="12.75" customHeight="1" x14ac:dyDescent="0.2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</row>
    <row r="159" spans="1:11" ht="12.75" customHeight="1" x14ac:dyDescent="0.2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</row>
    <row r="160" spans="1:11" ht="12.75" customHeight="1" x14ac:dyDescent="0.2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</row>
    <row r="161" spans="1:11" ht="12.75" customHeight="1" x14ac:dyDescent="0.2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</row>
    <row r="162" spans="1:11" ht="12.75" customHeight="1" x14ac:dyDescent="0.2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</row>
    <row r="163" spans="1:11" ht="12.75" customHeight="1" x14ac:dyDescent="0.2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</row>
    <row r="164" spans="1:11" ht="12.75" customHeight="1" x14ac:dyDescent="0.2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</row>
    <row r="165" spans="1:11" ht="12.75" customHeight="1" x14ac:dyDescent="0.2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</row>
    <row r="166" spans="1:11" ht="12.75" customHeight="1" x14ac:dyDescent="0.2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</row>
    <row r="167" spans="1:11" ht="12.75" customHeight="1" x14ac:dyDescent="0.2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</row>
    <row r="168" spans="1:11" ht="12.75" customHeight="1" x14ac:dyDescent="0.2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</row>
    <row r="169" spans="1:11" ht="12.75" customHeight="1" x14ac:dyDescent="0.2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</row>
    <row r="170" spans="1:11" ht="12.75" customHeight="1" x14ac:dyDescent="0.2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</row>
    <row r="171" spans="1:11" ht="12.75" customHeight="1" x14ac:dyDescent="0.2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</row>
    <row r="172" spans="1:11" ht="12.75" customHeight="1" x14ac:dyDescent="0.2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</row>
    <row r="173" spans="1:11" ht="12.75" customHeight="1" x14ac:dyDescent="0.2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</row>
    <row r="174" spans="1:11" ht="12.75" customHeight="1" x14ac:dyDescent="0.2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</row>
    <row r="175" spans="1:11" ht="12.75" customHeight="1" x14ac:dyDescent="0.2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</row>
    <row r="176" spans="1:11" ht="12.75" customHeight="1" x14ac:dyDescent="0.2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</row>
    <row r="177" spans="1:11" ht="12.75" customHeight="1" x14ac:dyDescent="0.2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</row>
    <row r="178" spans="1:11" ht="12.75" customHeight="1" x14ac:dyDescent="0.2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</row>
    <row r="179" spans="1:11" ht="12.75" customHeight="1" x14ac:dyDescent="0.2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</row>
    <row r="180" spans="1:11" ht="12.75" customHeight="1" x14ac:dyDescent="0.2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</row>
    <row r="181" spans="1:11" ht="12.75" customHeight="1" x14ac:dyDescent="0.2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</row>
    <row r="182" spans="1:11" ht="12.75" customHeight="1" x14ac:dyDescent="0.2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</row>
    <row r="183" spans="1:11" ht="12.75" customHeight="1" x14ac:dyDescent="0.2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</row>
    <row r="184" spans="1:11" ht="12.75" customHeight="1" x14ac:dyDescent="0.2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</row>
    <row r="185" spans="1:11" ht="12.75" customHeight="1" x14ac:dyDescent="0.2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</row>
    <row r="186" spans="1:11" ht="12.75" customHeight="1" x14ac:dyDescent="0.2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</row>
    <row r="187" spans="1:11" ht="12.75" customHeight="1" x14ac:dyDescent="0.2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</row>
    <row r="188" spans="1:11" ht="12.75" customHeight="1" x14ac:dyDescent="0.2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</row>
    <row r="189" spans="1:11" ht="12.75" customHeight="1" x14ac:dyDescent="0.2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</row>
    <row r="190" spans="1:11" ht="12.75" customHeight="1" x14ac:dyDescent="0.2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</row>
    <row r="191" spans="1:11" ht="12.75" customHeight="1" x14ac:dyDescent="0.2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</row>
    <row r="192" spans="1:11" ht="12.75" customHeight="1" x14ac:dyDescent="0.2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</row>
    <row r="193" spans="1:11" ht="12.75" customHeight="1" x14ac:dyDescent="0.2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</row>
    <row r="194" spans="1:11" ht="12.75" customHeight="1" x14ac:dyDescent="0.2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</row>
    <row r="195" spans="1:11" ht="12.75" customHeight="1" x14ac:dyDescent="0.2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</row>
    <row r="196" spans="1:11" ht="12.75" customHeight="1" x14ac:dyDescent="0.2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</row>
    <row r="197" spans="1:11" ht="12.75" customHeight="1" x14ac:dyDescent="0.2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</row>
    <row r="198" spans="1:11" ht="12.75" customHeight="1" x14ac:dyDescent="0.2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</row>
    <row r="199" spans="1:11" ht="12.75" customHeight="1" x14ac:dyDescent="0.2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</row>
    <row r="200" spans="1:11" ht="12.75" customHeight="1" x14ac:dyDescent="0.2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</row>
    <row r="201" spans="1:11" ht="12.75" customHeight="1" x14ac:dyDescent="0.2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</row>
    <row r="202" spans="1:11" ht="12.75" customHeight="1" x14ac:dyDescent="0.2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</row>
    <row r="203" spans="1:11" ht="12.75" customHeight="1" x14ac:dyDescent="0.2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</row>
    <row r="204" spans="1:11" ht="12.75" customHeight="1" x14ac:dyDescent="0.2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</row>
    <row r="205" spans="1:11" ht="12.75" customHeight="1" x14ac:dyDescent="0.2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</row>
    <row r="206" spans="1:11" ht="12.75" customHeight="1" x14ac:dyDescent="0.2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</row>
    <row r="207" spans="1:11" ht="12.75" customHeight="1" x14ac:dyDescent="0.2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</row>
    <row r="208" spans="1:11" ht="12.75" customHeight="1" x14ac:dyDescent="0.2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</row>
    <row r="209" spans="1:11" ht="12.75" customHeight="1" x14ac:dyDescent="0.2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</row>
    <row r="210" spans="1:11" ht="12.75" customHeight="1" x14ac:dyDescent="0.2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</row>
    <row r="211" spans="1:11" ht="12.75" customHeight="1" x14ac:dyDescent="0.2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</row>
    <row r="212" spans="1:11" ht="12.75" customHeight="1" x14ac:dyDescent="0.2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</row>
    <row r="213" spans="1:11" ht="12.75" customHeight="1" x14ac:dyDescent="0.2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</row>
    <row r="214" spans="1:11" ht="12.75" customHeight="1" x14ac:dyDescent="0.2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</row>
    <row r="215" spans="1:11" ht="12.75" customHeight="1" x14ac:dyDescent="0.2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</row>
    <row r="216" spans="1:11" ht="12.75" customHeight="1" x14ac:dyDescent="0.2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</row>
    <row r="217" spans="1:11" ht="12.75" customHeight="1" x14ac:dyDescent="0.2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</row>
    <row r="218" spans="1:11" ht="12.75" customHeight="1" x14ac:dyDescent="0.2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</row>
    <row r="219" spans="1:11" ht="12.75" customHeight="1" x14ac:dyDescent="0.2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</row>
    <row r="220" spans="1:11" ht="12.75" customHeight="1" x14ac:dyDescent="0.2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</row>
    <row r="221" spans="1:11" ht="12.75" customHeight="1" x14ac:dyDescent="0.2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</row>
    <row r="222" spans="1:11" ht="12.75" customHeight="1" x14ac:dyDescent="0.2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</row>
    <row r="223" spans="1:11" ht="12.75" customHeight="1" x14ac:dyDescent="0.2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</row>
    <row r="224" spans="1:11" ht="12.75" customHeight="1" x14ac:dyDescent="0.2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</row>
    <row r="225" spans="1:11" ht="12.75" customHeight="1" x14ac:dyDescent="0.2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</row>
    <row r="226" spans="1:11" ht="12.75" customHeight="1" x14ac:dyDescent="0.2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</row>
    <row r="227" spans="1:11" ht="12.75" customHeight="1" x14ac:dyDescent="0.2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</row>
    <row r="228" spans="1:11" ht="12.75" customHeight="1" x14ac:dyDescent="0.2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</row>
    <row r="229" spans="1:11" ht="12.75" customHeight="1" x14ac:dyDescent="0.2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</row>
    <row r="230" spans="1:11" ht="12.75" customHeight="1" x14ac:dyDescent="0.2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</row>
    <row r="231" spans="1:11" ht="12.75" customHeight="1" x14ac:dyDescent="0.2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</row>
    <row r="232" spans="1:11" ht="12.75" customHeight="1" x14ac:dyDescent="0.2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</row>
    <row r="233" spans="1:11" ht="12.75" customHeight="1" x14ac:dyDescent="0.2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</row>
    <row r="234" spans="1:11" ht="12.75" customHeight="1" x14ac:dyDescent="0.2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</row>
    <row r="235" spans="1:11" ht="12.75" customHeight="1" x14ac:dyDescent="0.2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</row>
    <row r="236" spans="1:11" ht="12.75" customHeight="1" x14ac:dyDescent="0.2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</row>
    <row r="237" spans="1:11" ht="12.75" customHeight="1" x14ac:dyDescent="0.2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</row>
    <row r="238" spans="1:11" ht="12.75" customHeight="1" x14ac:dyDescent="0.2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</row>
    <row r="239" spans="1:11" ht="12.75" customHeight="1" x14ac:dyDescent="0.2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</row>
    <row r="240" spans="1:11" ht="12.75" customHeight="1" x14ac:dyDescent="0.2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</row>
    <row r="241" spans="1:11" ht="12.75" customHeight="1" x14ac:dyDescent="0.2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</row>
    <row r="242" spans="1:11" ht="12.75" customHeight="1" x14ac:dyDescent="0.2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</row>
    <row r="243" spans="1:11" ht="12.75" customHeight="1" x14ac:dyDescent="0.2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</row>
    <row r="244" spans="1:11" ht="12.75" customHeight="1" x14ac:dyDescent="0.2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</row>
    <row r="245" spans="1:11" ht="12.75" customHeight="1" x14ac:dyDescent="0.2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</row>
    <row r="246" spans="1:11" ht="12.75" customHeight="1" x14ac:dyDescent="0.2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</row>
    <row r="247" spans="1:11" ht="12.75" customHeight="1" x14ac:dyDescent="0.2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</row>
    <row r="248" spans="1:11" ht="12.75" customHeight="1" x14ac:dyDescent="0.2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</row>
    <row r="249" spans="1:11" ht="12.75" customHeight="1" x14ac:dyDescent="0.2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</row>
    <row r="250" spans="1:11" ht="12.75" customHeight="1" x14ac:dyDescent="0.2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</row>
    <row r="251" spans="1:11" ht="12.75" customHeight="1" x14ac:dyDescent="0.2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</row>
    <row r="252" spans="1:11" ht="12.75" customHeight="1" x14ac:dyDescent="0.2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</row>
    <row r="253" spans="1:11" ht="12.75" customHeight="1" x14ac:dyDescent="0.2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</row>
    <row r="254" spans="1:11" ht="12.75" customHeight="1" x14ac:dyDescent="0.2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</row>
    <row r="255" spans="1:11" ht="12.75" customHeight="1" x14ac:dyDescent="0.2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</row>
    <row r="256" spans="1:11" ht="12.75" customHeight="1" x14ac:dyDescent="0.2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</row>
    <row r="257" spans="1:11" ht="12.75" customHeight="1" x14ac:dyDescent="0.2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</row>
    <row r="258" spans="1:11" ht="12.75" customHeight="1" x14ac:dyDescent="0.2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</row>
    <row r="259" spans="1:11" ht="12.75" customHeight="1" x14ac:dyDescent="0.2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</row>
    <row r="260" spans="1:11" ht="12.75" customHeight="1" x14ac:dyDescent="0.2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</row>
    <row r="261" spans="1:11" ht="12.75" customHeight="1" x14ac:dyDescent="0.2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</row>
    <row r="262" spans="1:11" ht="12.75" customHeight="1" x14ac:dyDescent="0.2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</row>
    <row r="263" spans="1:11" ht="12.75" customHeight="1" x14ac:dyDescent="0.2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</row>
    <row r="264" spans="1:11" ht="12.75" customHeight="1" x14ac:dyDescent="0.2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</row>
    <row r="265" spans="1:11" ht="12.75" customHeight="1" x14ac:dyDescent="0.2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</row>
    <row r="266" spans="1:11" ht="12.75" customHeight="1" x14ac:dyDescent="0.2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</row>
    <row r="267" spans="1:11" ht="12.75" customHeight="1" x14ac:dyDescent="0.2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</row>
    <row r="268" spans="1:11" ht="12.75" customHeight="1" x14ac:dyDescent="0.2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</row>
    <row r="269" spans="1:11" ht="12.75" customHeight="1" x14ac:dyDescent="0.2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</row>
    <row r="270" spans="1:11" ht="12.75" customHeight="1" x14ac:dyDescent="0.2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</row>
    <row r="271" spans="1:11" ht="12.75" customHeight="1" x14ac:dyDescent="0.2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</row>
    <row r="272" spans="1:11" ht="12.75" customHeight="1" x14ac:dyDescent="0.2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</row>
    <row r="273" spans="1:11" ht="12.75" customHeight="1" x14ac:dyDescent="0.2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</row>
    <row r="274" spans="1:11" ht="12.75" customHeight="1" x14ac:dyDescent="0.2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</row>
    <row r="275" spans="1:11" ht="12.75" customHeight="1" x14ac:dyDescent="0.2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</row>
    <row r="276" spans="1:11" ht="12.75" customHeight="1" x14ac:dyDescent="0.2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</row>
    <row r="277" spans="1:11" ht="12.75" customHeight="1" x14ac:dyDescent="0.2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</row>
    <row r="278" spans="1:11" ht="12.75" customHeight="1" x14ac:dyDescent="0.2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</row>
    <row r="279" spans="1:11" ht="12.75" customHeight="1" x14ac:dyDescent="0.2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</row>
    <row r="280" spans="1:11" ht="12.75" customHeight="1" x14ac:dyDescent="0.2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</row>
    <row r="281" spans="1:11" ht="12.75" customHeight="1" x14ac:dyDescent="0.2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</row>
    <row r="282" spans="1:11" ht="12.75" customHeight="1" x14ac:dyDescent="0.2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</row>
    <row r="283" spans="1:11" ht="12.75" customHeight="1" x14ac:dyDescent="0.2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</row>
    <row r="284" spans="1:11" ht="12.75" customHeight="1" x14ac:dyDescent="0.2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</row>
    <row r="285" spans="1:11" ht="12.75" customHeight="1" x14ac:dyDescent="0.2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</row>
    <row r="286" spans="1:11" ht="12.75" customHeight="1" x14ac:dyDescent="0.2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</row>
    <row r="287" spans="1:11" ht="12.75" customHeight="1" x14ac:dyDescent="0.2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</row>
    <row r="288" spans="1:11" ht="12.75" customHeight="1" x14ac:dyDescent="0.2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</row>
    <row r="289" spans="1:11" ht="12.75" customHeight="1" x14ac:dyDescent="0.2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</row>
    <row r="290" spans="1:11" ht="12.75" customHeight="1" x14ac:dyDescent="0.2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</row>
    <row r="291" spans="1:11" ht="12.75" customHeight="1" x14ac:dyDescent="0.2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</row>
    <row r="292" spans="1:11" ht="12.75" customHeight="1" x14ac:dyDescent="0.2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</row>
    <row r="293" spans="1:11" ht="12.75" customHeight="1" x14ac:dyDescent="0.2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</row>
    <row r="294" spans="1:11" ht="12.75" customHeight="1" x14ac:dyDescent="0.2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</row>
    <row r="295" spans="1:11" ht="12.75" customHeight="1" x14ac:dyDescent="0.2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</row>
    <row r="296" spans="1:11" ht="12.75" customHeight="1" x14ac:dyDescent="0.2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</row>
    <row r="297" spans="1:11" ht="12.75" customHeight="1" x14ac:dyDescent="0.2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</row>
    <row r="298" spans="1:11" ht="12.75" customHeight="1" x14ac:dyDescent="0.2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</row>
    <row r="299" spans="1:11" ht="12.75" customHeight="1" x14ac:dyDescent="0.2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</row>
    <row r="300" spans="1:11" ht="12.75" customHeight="1" x14ac:dyDescent="0.2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</row>
    <row r="301" spans="1:11" ht="12.75" customHeight="1" x14ac:dyDescent="0.2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</row>
    <row r="302" spans="1:11" ht="12.75" customHeight="1" x14ac:dyDescent="0.2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</row>
    <row r="303" spans="1:11" ht="12.75" customHeight="1" x14ac:dyDescent="0.2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</row>
    <row r="304" spans="1:11" ht="12.75" customHeight="1" x14ac:dyDescent="0.2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</row>
    <row r="305" spans="1:11" ht="12.75" customHeight="1" x14ac:dyDescent="0.2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</row>
    <row r="306" spans="1:11" ht="12.75" customHeight="1" x14ac:dyDescent="0.2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</row>
    <row r="307" spans="1:11" ht="12.75" customHeight="1" x14ac:dyDescent="0.2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</row>
    <row r="308" spans="1:11" ht="12.75" customHeight="1" x14ac:dyDescent="0.2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</row>
    <row r="309" spans="1:11" ht="12.75" customHeight="1" x14ac:dyDescent="0.2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</row>
    <row r="310" spans="1:11" ht="12.75" customHeight="1" x14ac:dyDescent="0.2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</row>
    <row r="311" spans="1:11" ht="12.75" customHeight="1" x14ac:dyDescent="0.2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</row>
    <row r="312" spans="1:11" ht="12.75" customHeight="1" x14ac:dyDescent="0.2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</row>
    <row r="313" spans="1:11" ht="12.75" customHeight="1" x14ac:dyDescent="0.2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</row>
    <row r="314" spans="1:11" ht="12.75" customHeight="1" x14ac:dyDescent="0.2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</row>
    <row r="315" spans="1:11" ht="12.75" customHeight="1" x14ac:dyDescent="0.2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</row>
    <row r="316" spans="1:11" ht="12.75" customHeight="1" x14ac:dyDescent="0.2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</row>
    <row r="317" spans="1:11" ht="12.75" customHeight="1" x14ac:dyDescent="0.2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</row>
    <row r="318" spans="1:11" ht="12.75" customHeight="1" x14ac:dyDescent="0.2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</row>
    <row r="319" spans="1:11" ht="12.75" customHeight="1" x14ac:dyDescent="0.2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</row>
    <row r="320" spans="1:11" ht="12.75" customHeight="1" x14ac:dyDescent="0.2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</row>
    <row r="321" spans="1:11" ht="12.75" customHeight="1" x14ac:dyDescent="0.2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</row>
    <row r="322" spans="1:11" ht="12.75" customHeight="1" x14ac:dyDescent="0.2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</row>
    <row r="323" spans="1:11" ht="12.75" customHeight="1" x14ac:dyDescent="0.2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</row>
    <row r="324" spans="1:11" ht="12.75" customHeight="1" x14ac:dyDescent="0.2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</row>
    <row r="325" spans="1:11" ht="12.75" customHeight="1" x14ac:dyDescent="0.2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</row>
    <row r="326" spans="1:11" ht="12.75" customHeight="1" x14ac:dyDescent="0.2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</row>
    <row r="327" spans="1:11" ht="12.75" customHeight="1" x14ac:dyDescent="0.2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</row>
    <row r="328" spans="1:11" ht="12.75" customHeight="1" x14ac:dyDescent="0.2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</row>
    <row r="329" spans="1:11" ht="12.75" customHeight="1" x14ac:dyDescent="0.2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</row>
    <row r="330" spans="1:11" ht="12.75" customHeight="1" x14ac:dyDescent="0.2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</row>
    <row r="331" spans="1:11" ht="12.75" customHeight="1" x14ac:dyDescent="0.2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</row>
    <row r="332" spans="1:11" ht="12.75" customHeight="1" x14ac:dyDescent="0.2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</row>
    <row r="333" spans="1:11" ht="12.75" customHeight="1" x14ac:dyDescent="0.2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</row>
    <row r="334" spans="1:11" ht="12.75" customHeight="1" x14ac:dyDescent="0.2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</row>
    <row r="335" spans="1:11" ht="12.75" customHeight="1" x14ac:dyDescent="0.2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</row>
    <row r="336" spans="1:11" ht="12.75" customHeight="1" x14ac:dyDescent="0.2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</row>
    <row r="337" spans="1:11" ht="12.75" customHeight="1" x14ac:dyDescent="0.2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</row>
    <row r="338" spans="1:11" ht="12.75" customHeight="1" x14ac:dyDescent="0.2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</row>
    <row r="339" spans="1:11" ht="12.75" customHeight="1" x14ac:dyDescent="0.2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</row>
    <row r="340" spans="1:11" ht="12.75" customHeight="1" x14ac:dyDescent="0.2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</row>
    <row r="341" spans="1:11" ht="12.75" customHeight="1" x14ac:dyDescent="0.2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</row>
    <row r="342" spans="1:11" ht="12.75" customHeight="1" x14ac:dyDescent="0.2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</row>
    <row r="343" spans="1:11" ht="12.75" customHeight="1" x14ac:dyDescent="0.2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</row>
    <row r="344" spans="1:11" ht="12.75" customHeight="1" x14ac:dyDescent="0.2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</row>
    <row r="345" spans="1:11" ht="12.75" customHeight="1" x14ac:dyDescent="0.2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</row>
    <row r="346" spans="1:11" ht="12.75" customHeight="1" x14ac:dyDescent="0.2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</row>
    <row r="347" spans="1:11" ht="12.75" customHeight="1" x14ac:dyDescent="0.2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</row>
    <row r="348" spans="1:11" ht="12.75" customHeight="1" x14ac:dyDescent="0.2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</row>
    <row r="349" spans="1:11" ht="12.75" customHeight="1" x14ac:dyDescent="0.2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</row>
    <row r="350" spans="1:11" ht="12.75" customHeight="1" x14ac:dyDescent="0.2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</row>
    <row r="351" spans="1:11" ht="12.75" customHeight="1" x14ac:dyDescent="0.2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</row>
    <row r="352" spans="1:11" ht="12.75" customHeight="1" x14ac:dyDescent="0.2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</row>
    <row r="353" spans="1:11" ht="12.75" customHeight="1" x14ac:dyDescent="0.2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</row>
    <row r="354" spans="1:11" ht="12.75" customHeight="1" x14ac:dyDescent="0.2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</row>
    <row r="355" spans="1:11" ht="12.75" customHeight="1" x14ac:dyDescent="0.2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</row>
    <row r="356" spans="1:11" ht="12.75" customHeight="1" x14ac:dyDescent="0.2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</row>
    <row r="357" spans="1:11" ht="12.75" customHeight="1" x14ac:dyDescent="0.2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</row>
    <row r="358" spans="1:11" ht="12.75" customHeight="1" x14ac:dyDescent="0.2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</row>
    <row r="359" spans="1:11" ht="12.75" customHeight="1" x14ac:dyDescent="0.2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</row>
    <row r="360" spans="1:11" ht="12.75" customHeight="1" x14ac:dyDescent="0.2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</row>
    <row r="361" spans="1:11" ht="12.75" customHeight="1" x14ac:dyDescent="0.2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</row>
    <row r="362" spans="1:11" ht="12.75" customHeight="1" x14ac:dyDescent="0.2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</row>
    <row r="363" spans="1:11" ht="12.75" customHeight="1" x14ac:dyDescent="0.2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</row>
    <row r="364" spans="1:11" ht="12.75" customHeight="1" x14ac:dyDescent="0.2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</row>
    <row r="365" spans="1:11" ht="12.75" customHeight="1" x14ac:dyDescent="0.2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</row>
    <row r="366" spans="1:11" ht="12.75" customHeight="1" x14ac:dyDescent="0.2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</row>
    <row r="367" spans="1:11" ht="12.75" customHeight="1" x14ac:dyDescent="0.2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</row>
    <row r="368" spans="1:11" ht="12.75" customHeight="1" x14ac:dyDescent="0.2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</row>
    <row r="369" spans="1:11" ht="12.75" customHeight="1" x14ac:dyDescent="0.2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</row>
    <row r="370" spans="1:11" ht="12.75" customHeight="1" x14ac:dyDescent="0.2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</row>
    <row r="371" spans="1:11" ht="12.75" customHeight="1" x14ac:dyDescent="0.2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</row>
    <row r="372" spans="1:11" ht="12.75" customHeight="1" x14ac:dyDescent="0.2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</row>
    <row r="373" spans="1:11" ht="12.75" customHeight="1" x14ac:dyDescent="0.2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</row>
    <row r="374" spans="1:11" ht="12.75" customHeight="1" x14ac:dyDescent="0.2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</row>
    <row r="375" spans="1:11" ht="12.75" customHeight="1" x14ac:dyDescent="0.2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</row>
    <row r="376" spans="1:11" ht="12.75" customHeight="1" x14ac:dyDescent="0.2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</row>
    <row r="377" spans="1:11" ht="12.75" customHeight="1" x14ac:dyDescent="0.2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</row>
    <row r="378" spans="1:11" ht="12.75" customHeight="1" x14ac:dyDescent="0.2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</row>
    <row r="379" spans="1:11" ht="12.75" customHeight="1" x14ac:dyDescent="0.2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</row>
    <row r="380" spans="1:11" ht="12.75" customHeight="1" x14ac:dyDescent="0.2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</row>
    <row r="381" spans="1:11" ht="12.75" customHeight="1" x14ac:dyDescent="0.2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</row>
    <row r="382" spans="1:11" ht="12.75" customHeight="1" x14ac:dyDescent="0.2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</row>
    <row r="383" spans="1:11" ht="12.75" customHeight="1" x14ac:dyDescent="0.2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</row>
    <row r="384" spans="1:11" ht="12.75" customHeight="1" x14ac:dyDescent="0.2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</row>
    <row r="385" spans="1:11" ht="12.75" customHeight="1" x14ac:dyDescent="0.2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</row>
    <row r="386" spans="1:11" ht="12.75" customHeight="1" x14ac:dyDescent="0.2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</row>
    <row r="387" spans="1:11" ht="12.75" customHeight="1" x14ac:dyDescent="0.2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</row>
    <row r="388" spans="1:11" ht="12.75" customHeight="1" x14ac:dyDescent="0.2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</row>
    <row r="389" spans="1:11" ht="12.75" customHeight="1" x14ac:dyDescent="0.2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</row>
    <row r="390" spans="1:11" ht="12.75" customHeight="1" x14ac:dyDescent="0.2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</row>
    <row r="391" spans="1:11" ht="12.75" customHeight="1" x14ac:dyDescent="0.2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</row>
    <row r="392" spans="1:11" ht="12.75" customHeight="1" x14ac:dyDescent="0.2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</row>
    <row r="393" spans="1:11" ht="12.75" customHeight="1" x14ac:dyDescent="0.2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</row>
    <row r="394" spans="1:11" ht="12.75" customHeight="1" x14ac:dyDescent="0.2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</row>
    <row r="395" spans="1:11" ht="12.75" customHeight="1" x14ac:dyDescent="0.2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</row>
    <row r="396" spans="1:11" ht="12.75" customHeight="1" x14ac:dyDescent="0.2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</row>
    <row r="397" spans="1:11" ht="12.75" customHeight="1" x14ac:dyDescent="0.2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</row>
    <row r="398" spans="1:11" ht="12.75" customHeight="1" x14ac:dyDescent="0.2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</row>
    <row r="399" spans="1:11" ht="12.75" customHeight="1" x14ac:dyDescent="0.2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</row>
    <row r="400" spans="1:11" ht="12.75" customHeight="1" x14ac:dyDescent="0.2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</row>
    <row r="401" spans="1:11" ht="12.75" customHeight="1" x14ac:dyDescent="0.2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</row>
    <row r="402" spans="1:11" ht="12.75" customHeight="1" x14ac:dyDescent="0.2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</row>
    <row r="403" spans="1:11" ht="12.75" customHeight="1" x14ac:dyDescent="0.2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</row>
    <row r="404" spans="1:11" ht="12.75" customHeight="1" x14ac:dyDescent="0.2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</row>
    <row r="405" spans="1:11" ht="12.75" customHeight="1" x14ac:dyDescent="0.2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</row>
    <row r="406" spans="1:11" ht="12.75" customHeight="1" x14ac:dyDescent="0.2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</row>
    <row r="407" spans="1:11" ht="12.75" customHeight="1" x14ac:dyDescent="0.2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</row>
    <row r="408" spans="1:11" ht="12.75" customHeight="1" x14ac:dyDescent="0.2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</row>
    <row r="409" spans="1:11" ht="12.75" customHeight="1" x14ac:dyDescent="0.2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</row>
    <row r="410" spans="1:11" ht="12.75" customHeight="1" x14ac:dyDescent="0.2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</row>
    <row r="411" spans="1:11" ht="12.75" customHeight="1" x14ac:dyDescent="0.2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</row>
    <row r="412" spans="1:11" ht="12.75" customHeight="1" x14ac:dyDescent="0.2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</row>
    <row r="413" spans="1:11" ht="12.75" customHeight="1" x14ac:dyDescent="0.2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</row>
    <row r="414" spans="1:11" ht="12.75" customHeight="1" x14ac:dyDescent="0.2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</row>
    <row r="415" spans="1:11" ht="12.75" customHeight="1" x14ac:dyDescent="0.2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</row>
    <row r="416" spans="1:11" ht="12.75" customHeight="1" x14ac:dyDescent="0.2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</row>
    <row r="417" spans="1:11" ht="12.75" customHeight="1" x14ac:dyDescent="0.2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</row>
    <row r="418" spans="1:11" ht="12.75" customHeight="1" x14ac:dyDescent="0.2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</row>
    <row r="419" spans="1:11" ht="12.75" customHeight="1" x14ac:dyDescent="0.2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</row>
    <row r="420" spans="1:11" ht="12.75" customHeight="1" x14ac:dyDescent="0.2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</row>
    <row r="421" spans="1:11" ht="12.75" customHeight="1" x14ac:dyDescent="0.2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</row>
    <row r="422" spans="1:11" ht="12.75" customHeight="1" x14ac:dyDescent="0.2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</row>
    <row r="423" spans="1:11" ht="12.75" customHeight="1" x14ac:dyDescent="0.2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</row>
    <row r="424" spans="1:11" ht="12.75" customHeight="1" x14ac:dyDescent="0.2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</row>
    <row r="425" spans="1:11" ht="12.75" customHeight="1" x14ac:dyDescent="0.2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</row>
    <row r="426" spans="1:11" ht="12.75" customHeight="1" x14ac:dyDescent="0.2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</row>
    <row r="427" spans="1:11" ht="12.75" customHeight="1" x14ac:dyDescent="0.2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</row>
    <row r="428" spans="1:11" ht="12.75" customHeight="1" x14ac:dyDescent="0.2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</row>
    <row r="429" spans="1:11" ht="12.75" customHeight="1" x14ac:dyDescent="0.2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</row>
    <row r="430" spans="1:11" ht="12.75" customHeight="1" x14ac:dyDescent="0.2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</row>
    <row r="431" spans="1:11" ht="12.75" customHeight="1" x14ac:dyDescent="0.2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</row>
    <row r="432" spans="1:11" ht="12.75" customHeight="1" x14ac:dyDescent="0.2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</row>
    <row r="433" spans="1:11" ht="12.75" customHeight="1" x14ac:dyDescent="0.2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</row>
    <row r="434" spans="1:11" ht="12.75" customHeight="1" x14ac:dyDescent="0.2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</row>
    <row r="435" spans="1:11" ht="12.75" customHeight="1" x14ac:dyDescent="0.2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</row>
    <row r="436" spans="1:11" ht="12.75" customHeight="1" x14ac:dyDescent="0.2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</row>
    <row r="437" spans="1:11" ht="12.75" customHeight="1" x14ac:dyDescent="0.2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</row>
    <row r="438" spans="1:11" ht="12.75" customHeight="1" x14ac:dyDescent="0.2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</row>
    <row r="439" spans="1:11" ht="12.75" customHeight="1" x14ac:dyDescent="0.2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</row>
    <row r="440" spans="1:11" ht="12.75" customHeight="1" x14ac:dyDescent="0.2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</row>
    <row r="441" spans="1:11" ht="12.75" customHeight="1" x14ac:dyDescent="0.2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</row>
    <row r="442" spans="1:11" ht="12.75" customHeight="1" x14ac:dyDescent="0.2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</row>
    <row r="443" spans="1:11" ht="12.75" customHeight="1" x14ac:dyDescent="0.2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</row>
    <row r="444" spans="1:11" ht="12.75" customHeight="1" x14ac:dyDescent="0.2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</row>
    <row r="445" spans="1:11" ht="12.75" customHeight="1" x14ac:dyDescent="0.2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</row>
    <row r="446" spans="1:11" ht="12.75" customHeight="1" x14ac:dyDescent="0.2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</row>
    <row r="447" spans="1:11" ht="12.75" customHeight="1" x14ac:dyDescent="0.2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</row>
    <row r="448" spans="1:11" ht="12.75" customHeight="1" x14ac:dyDescent="0.2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</row>
    <row r="449" spans="1:11" ht="12.75" customHeight="1" x14ac:dyDescent="0.2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</row>
    <row r="450" spans="1:11" ht="12.75" customHeight="1" x14ac:dyDescent="0.2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</row>
    <row r="451" spans="1:11" ht="12.75" customHeight="1" x14ac:dyDescent="0.2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</row>
    <row r="452" spans="1:11" ht="12.75" customHeight="1" x14ac:dyDescent="0.2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</row>
    <row r="453" spans="1:11" ht="12.75" customHeight="1" x14ac:dyDescent="0.2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</row>
    <row r="454" spans="1:11" ht="12.75" customHeight="1" x14ac:dyDescent="0.2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</row>
    <row r="455" spans="1:11" ht="12.75" customHeight="1" x14ac:dyDescent="0.2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</row>
    <row r="456" spans="1:11" ht="12.75" customHeight="1" x14ac:dyDescent="0.2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</row>
    <row r="457" spans="1:11" ht="12.75" customHeight="1" x14ac:dyDescent="0.2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</row>
    <row r="458" spans="1:11" ht="12.75" customHeight="1" x14ac:dyDescent="0.2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</row>
    <row r="459" spans="1:11" ht="12.75" customHeight="1" x14ac:dyDescent="0.2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</row>
    <row r="460" spans="1:11" ht="12.75" customHeight="1" x14ac:dyDescent="0.2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</row>
    <row r="461" spans="1:11" ht="12.75" customHeight="1" x14ac:dyDescent="0.2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</row>
    <row r="462" spans="1:11" ht="12.75" customHeight="1" x14ac:dyDescent="0.2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</row>
    <row r="463" spans="1:11" ht="12.75" customHeight="1" x14ac:dyDescent="0.2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</row>
    <row r="464" spans="1:11" ht="12.75" customHeight="1" x14ac:dyDescent="0.2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</row>
    <row r="465" spans="1:11" ht="12.75" customHeight="1" x14ac:dyDescent="0.2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</row>
    <row r="466" spans="1:11" ht="12.75" customHeight="1" x14ac:dyDescent="0.2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</row>
    <row r="467" spans="1:11" ht="12.75" customHeight="1" x14ac:dyDescent="0.2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</row>
    <row r="468" spans="1:11" ht="12.75" customHeight="1" x14ac:dyDescent="0.2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</row>
    <row r="469" spans="1:11" ht="12.75" customHeight="1" x14ac:dyDescent="0.2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</row>
    <row r="470" spans="1:11" ht="12.75" customHeight="1" x14ac:dyDescent="0.2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</row>
    <row r="471" spans="1:11" ht="12.75" customHeight="1" x14ac:dyDescent="0.2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</row>
    <row r="472" spans="1:11" ht="12.75" customHeight="1" x14ac:dyDescent="0.2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</row>
    <row r="473" spans="1:11" ht="12.75" customHeight="1" x14ac:dyDescent="0.2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</row>
    <row r="474" spans="1:11" ht="12.75" customHeight="1" x14ac:dyDescent="0.2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</row>
    <row r="475" spans="1:11" ht="12.75" customHeight="1" x14ac:dyDescent="0.2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</row>
    <row r="476" spans="1:11" ht="12.75" customHeight="1" x14ac:dyDescent="0.2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</row>
    <row r="477" spans="1:11" ht="12.75" customHeight="1" x14ac:dyDescent="0.2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</row>
    <row r="478" spans="1:11" ht="12.75" customHeight="1" x14ac:dyDescent="0.2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</row>
    <row r="479" spans="1:11" ht="12.75" customHeight="1" x14ac:dyDescent="0.2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</row>
    <row r="480" spans="1:11" ht="12.75" customHeight="1" x14ac:dyDescent="0.2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</row>
    <row r="481" spans="1:11" ht="12.75" customHeight="1" x14ac:dyDescent="0.2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</row>
    <row r="482" spans="1:11" ht="12.75" customHeight="1" x14ac:dyDescent="0.2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</row>
    <row r="483" spans="1:11" ht="12.75" customHeight="1" x14ac:dyDescent="0.2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</row>
    <row r="484" spans="1:11" ht="12.75" customHeight="1" x14ac:dyDescent="0.2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</row>
    <row r="485" spans="1:11" ht="12.75" customHeight="1" x14ac:dyDescent="0.2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</row>
    <row r="486" spans="1:11" ht="12.75" customHeight="1" x14ac:dyDescent="0.2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</row>
    <row r="487" spans="1:11" ht="12.75" customHeight="1" x14ac:dyDescent="0.2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</row>
    <row r="488" spans="1:11" ht="12.75" customHeight="1" x14ac:dyDescent="0.2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</row>
    <row r="489" spans="1:11" ht="12.75" customHeight="1" x14ac:dyDescent="0.2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</row>
    <row r="490" spans="1:11" ht="12.75" customHeight="1" x14ac:dyDescent="0.2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</row>
    <row r="491" spans="1:11" ht="12.75" customHeight="1" x14ac:dyDescent="0.2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</row>
    <row r="492" spans="1:11" ht="12.75" customHeight="1" x14ac:dyDescent="0.2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</row>
    <row r="493" spans="1:11" ht="12.75" customHeight="1" x14ac:dyDescent="0.2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</row>
    <row r="494" spans="1:11" ht="12.75" customHeight="1" x14ac:dyDescent="0.2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</row>
    <row r="495" spans="1:11" ht="12.75" customHeight="1" x14ac:dyDescent="0.2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</row>
    <row r="496" spans="1:11" ht="12.75" customHeight="1" x14ac:dyDescent="0.2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</row>
    <row r="497" spans="1:11" ht="12.75" customHeight="1" x14ac:dyDescent="0.2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</row>
    <row r="498" spans="1:11" ht="12.75" customHeight="1" x14ac:dyDescent="0.2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</row>
    <row r="499" spans="1:11" ht="12.75" customHeight="1" x14ac:dyDescent="0.2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</row>
    <row r="500" spans="1:11" ht="12.75" customHeight="1" x14ac:dyDescent="0.2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</row>
    <row r="501" spans="1:11" ht="12.75" customHeight="1" x14ac:dyDescent="0.2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</row>
    <row r="502" spans="1:11" ht="12.75" customHeight="1" x14ac:dyDescent="0.2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</row>
    <row r="503" spans="1:11" ht="12.75" customHeight="1" x14ac:dyDescent="0.2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</row>
    <row r="504" spans="1:11" ht="12.75" customHeight="1" x14ac:dyDescent="0.2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</row>
    <row r="505" spans="1:11" ht="12.75" customHeight="1" x14ac:dyDescent="0.2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</row>
    <row r="506" spans="1:11" ht="12.75" customHeight="1" x14ac:dyDescent="0.2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</row>
    <row r="507" spans="1:11" ht="12.75" customHeight="1" x14ac:dyDescent="0.2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</row>
    <row r="508" spans="1:11" ht="12.75" customHeight="1" x14ac:dyDescent="0.2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</row>
    <row r="509" spans="1:11" ht="12.75" customHeight="1" x14ac:dyDescent="0.2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</row>
    <row r="510" spans="1:11" ht="12.75" customHeight="1" x14ac:dyDescent="0.2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</row>
    <row r="511" spans="1:11" ht="12.75" customHeight="1" x14ac:dyDescent="0.2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</row>
    <row r="512" spans="1:11" ht="12.75" customHeight="1" x14ac:dyDescent="0.2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</row>
    <row r="513" spans="1:11" ht="12.75" customHeight="1" x14ac:dyDescent="0.2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</row>
    <row r="514" spans="1:11" ht="12.75" customHeight="1" x14ac:dyDescent="0.2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</row>
    <row r="515" spans="1:11" ht="12.75" customHeight="1" x14ac:dyDescent="0.2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</row>
    <row r="516" spans="1:11" ht="12.75" customHeight="1" x14ac:dyDescent="0.2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</row>
    <row r="517" spans="1:11" ht="12.75" customHeight="1" x14ac:dyDescent="0.2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</row>
    <row r="518" spans="1:11" ht="12.75" customHeight="1" x14ac:dyDescent="0.2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</row>
    <row r="519" spans="1:11" ht="12.75" customHeight="1" x14ac:dyDescent="0.2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</row>
    <row r="520" spans="1:11" ht="12.75" customHeight="1" x14ac:dyDescent="0.2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</row>
    <row r="521" spans="1:11" ht="12.75" customHeight="1" x14ac:dyDescent="0.2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</row>
    <row r="522" spans="1:11" ht="12.75" customHeight="1" x14ac:dyDescent="0.2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</row>
    <row r="523" spans="1:11" ht="12.75" customHeight="1" x14ac:dyDescent="0.2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</row>
    <row r="524" spans="1:11" ht="12.75" customHeight="1" x14ac:dyDescent="0.2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</row>
    <row r="525" spans="1:11" ht="12.75" customHeight="1" x14ac:dyDescent="0.2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</row>
    <row r="526" spans="1:11" ht="12.75" customHeight="1" x14ac:dyDescent="0.2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</row>
    <row r="527" spans="1:11" ht="12.75" customHeight="1" x14ac:dyDescent="0.2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</row>
    <row r="528" spans="1:11" ht="12.75" customHeight="1" x14ac:dyDescent="0.2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</row>
    <row r="529" spans="1:11" ht="12.75" customHeight="1" x14ac:dyDescent="0.2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</row>
    <row r="530" spans="1:11" ht="12.75" customHeight="1" x14ac:dyDescent="0.2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</row>
    <row r="531" spans="1:11" ht="12.75" customHeight="1" x14ac:dyDescent="0.2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</row>
    <row r="532" spans="1:11" ht="12.75" customHeight="1" x14ac:dyDescent="0.2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</row>
    <row r="533" spans="1:11" ht="12.75" customHeight="1" x14ac:dyDescent="0.2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</row>
    <row r="534" spans="1:11" ht="12.75" customHeight="1" x14ac:dyDescent="0.2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</row>
    <row r="535" spans="1:11" ht="12.75" customHeight="1" x14ac:dyDescent="0.2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</row>
    <row r="536" spans="1:11" ht="12.75" customHeight="1" x14ac:dyDescent="0.2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</row>
    <row r="537" spans="1:11" ht="12.75" customHeight="1" x14ac:dyDescent="0.2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</row>
    <row r="538" spans="1:11" ht="12.75" customHeight="1" x14ac:dyDescent="0.2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</row>
    <row r="539" spans="1:11" ht="12.75" customHeight="1" x14ac:dyDescent="0.2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</row>
    <row r="540" spans="1:11" ht="12.75" customHeight="1" x14ac:dyDescent="0.2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</row>
    <row r="541" spans="1:11" ht="12.75" customHeight="1" x14ac:dyDescent="0.2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</row>
    <row r="542" spans="1:11" ht="12.75" customHeight="1" x14ac:dyDescent="0.2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</row>
    <row r="543" spans="1:11" ht="12.75" customHeight="1" x14ac:dyDescent="0.2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</row>
    <row r="544" spans="1:11" ht="12.75" customHeight="1" x14ac:dyDescent="0.2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</row>
    <row r="545" spans="1:11" ht="12.75" customHeight="1" x14ac:dyDescent="0.2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</row>
    <row r="546" spans="1:11" ht="12.75" customHeight="1" x14ac:dyDescent="0.2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</row>
    <row r="547" spans="1:11" ht="12.75" customHeight="1" x14ac:dyDescent="0.2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</row>
    <row r="548" spans="1:11" ht="12.75" customHeight="1" x14ac:dyDescent="0.2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</row>
    <row r="549" spans="1:11" ht="12.75" customHeight="1" x14ac:dyDescent="0.2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</row>
    <row r="550" spans="1:11" ht="12.75" customHeight="1" x14ac:dyDescent="0.2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</row>
    <row r="551" spans="1:11" ht="12.75" customHeight="1" x14ac:dyDescent="0.2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</row>
    <row r="552" spans="1:11" ht="12.75" customHeight="1" x14ac:dyDescent="0.2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</row>
    <row r="553" spans="1:11" ht="12.75" customHeight="1" x14ac:dyDescent="0.2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</row>
    <row r="554" spans="1:11" ht="12.75" customHeight="1" x14ac:dyDescent="0.2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</row>
    <row r="555" spans="1:11" ht="12.75" customHeight="1" x14ac:dyDescent="0.2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</row>
    <row r="556" spans="1:11" ht="12.75" customHeight="1" x14ac:dyDescent="0.2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</row>
    <row r="557" spans="1:11" ht="12.75" customHeight="1" x14ac:dyDescent="0.2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</row>
    <row r="558" spans="1:11" ht="12.75" customHeight="1" x14ac:dyDescent="0.2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</row>
    <row r="559" spans="1:11" ht="12.75" customHeight="1" x14ac:dyDescent="0.2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</row>
    <row r="560" spans="1:11" ht="12.75" customHeight="1" x14ac:dyDescent="0.2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</row>
    <row r="561" spans="1:11" ht="12.75" customHeight="1" x14ac:dyDescent="0.2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</row>
    <row r="562" spans="1:11" ht="12.75" customHeight="1" x14ac:dyDescent="0.2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</row>
    <row r="563" spans="1:11" ht="12.75" customHeight="1" x14ac:dyDescent="0.2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</row>
    <row r="564" spans="1:11" ht="12.75" customHeight="1" x14ac:dyDescent="0.2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</row>
    <row r="565" spans="1:11" ht="12.75" customHeight="1" x14ac:dyDescent="0.2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</row>
    <row r="566" spans="1:11" ht="12.75" customHeight="1" x14ac:dyDescent="0.2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</row>
    <row r="567" spans="1:11" ht="12.75" customHeight="1" x14ac:dyDescent="0.2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</row>
    <row r="568" spans="1:11" ht="12.75" customHeight="1" x14ac:dyDescent="0.2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</row>
    <row r="569" spans="1:11" ht="12.75" customHeight="1" x14ac:dyDescent="0.2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</row>
    <row r="570" spans="1:11" ht="12.75" customHeight="1" x14ac:dyDescent="0.2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</row>
    <row r="571" spans="1:11" ht="12.75" customHeight="1" x14ac:dyDescent="0.2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</row>
    <row r="572" spans="1:11" ht="12.75" customHeight="1" x14ac:dyDescent="0.2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</row>
    <row r="573" spans="1:11" ht="12.75" customHeight="1" x14ac:dyDescent="0.2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</row>
    <row r="574" spans="1:11" ht="12.75" customHeight="1" x14ac:dyDescent="0.2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</row>
    <row r="575" spans="1:11" ht="12.75" customHeight="1" x14ac:dyDescent="0.2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</row>
    <row r="576" spans="1:11" ht="12.75" customHeight="1" x14ac:dyDescent="0.2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</row>
    <row r="577" spans="1:11" ht="12.75" customHeight="1" x14ac:dyDescent="0.2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</row>
    <row r="578" spans="1:11" ht="12.75" customHeight="1" x14ac:dyDescent="0.2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</row>
    <row r="579" spans="1:11" ht="12.75" customHeight="1" x14ac:dyDescent="0.2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</row>
    <row r="580" spans="1:11" ht="12.75" customHeight="1" x14ac:dyDescent="0.2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</row>
    <row r="581" spans="1:11" ht="12.75" customHeight="1" x14ac:dyDescent="0.2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</row>
    <row r="582" spans="1:11" ht="12.75" customHeight="1" x14ac:dyDescent="0.2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</row>
    <row r="583" spans="1:11" ht="12.75" customHeight="1" x14ac:dyDescent="0.2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</row>
    <row r="584" spans="1:11" ht="12.75" customHeight="1" x14ac:dyDescent="0.2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</row>
    <row r="585" spans="1:11" ht="12.75" customHeight="1" x14ac:dyDescent="0.2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</row>
    <row r="586" spans="1:11" ht="12.75" customHeight="1" x14ac:dyDescent="0.2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</row>
    <row r="587" spans="1:11" ht="12.75" customHeight="1" x14ac:dyDescent="0.2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</row>
    <row r="588" spans="1:11" ht="12.75" customHeight="1" x14ac:dyDescent="0.2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</row>
    <row r="589" spans="1:11" ht="12.75" customHeight="1" x14ac:dyDescent="0.2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</row>
    <row r="590" spans="1:11" ht="12.75" customHeight="1" x14ac:dyDescent="0.2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</row>
    <row r="591" spans="1:11" ht="12.75" customHeight="1" x14ac:dyDescent="0.2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</row>
    <row r="592" spans="1:11" ht="12.75" customHeight="1" x14ac:dyDescent="0.2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</row>
    <row r="593" spans="1:11" ht="12.75" customHeight="1" x14ac:dyDescent="0.2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</row>
    <row r="594" spans="1:11" ht="12.75" customHeight="1" x14ac:dyDescent="0.2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</row>
    <row r="595" spans="1:11" ht="12.75" customHeight="1" x14ac:dyDescent="0.2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</row>
    <row r="596" spans="1:11" ht="12.75" customHeight="1" x14ac:dyDescent="0.2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</row>
    <row r="597" spans="1:11" ht="12.75" customHeight="1" x14ac:dyDescent="0.2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</row>
    <row r="598" spans="1:11" ht="12.75" customHeight="1" x14ac:dyDescent="0.2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</row>
    <row r="599" spans="1:11" ht="12.75" customHeight="1" x14ac:dyDescent="0.2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</row>
    <row r="600" spans="1:11" ht="12.75" customHeight="1" x14ac:dyDescent="0.2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</row>
    <row r="601" spans="1:11" ht="12.75" customHeight="1" x14ac:dyDescent="0.2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</row>
    <row r="602" spans="1:11" ht="12.75" customHeight="1" x14ac:dyDescent="0.2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</row>
    <row r="603" spans="1:11" ht="12.75" customHeight="1" x14ac:dyDescent="0.2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</row>
    <row r="604" spans="1:11" ht="12.75" customHeight="1" x14ac:dyDescent="0.2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</row>
    <row r="605" spans="1:11" ht="12.75" customHeight="1" x14ac:dyDescent="0.2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</row>
    <row r="606" spans="1:11" ht="12.75" customHeight="1" x14ac:dyDescent="0.2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</row>
    <row r="607" spans="1:11" ht="12.75" customHeight="1" x14ac:dyDescent="0.2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</row>
    <row r="608" spans="1:11" ht="12.75" customHeight="1" x14ac:dyDescent="0.2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</row>
    <row r="609" spans="1:11" ht="12.75" customHeight="1" x14ac:dyDescent="0.2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</row>
    <row r="610" spans="1:11" ht="12.75" customHeight="1" x14ac:dyDescent="0.2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</row>
    <row r="611" spans="1:11" ht="12.75" customHeight="1" x14ac:dyDescent="0.2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</row>
    <row r="612" spans="1:11" ht="12.75" customHeight="1" x14ac:dyDescent="0.2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</row>
    <row r="613" spans="1:11" ht="12.75" customHeight="1" x14ac:dyDescent="0.2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</row>
    <row r="614" spans="1:11" ht="12.75" customHeight="1" x14ac:dyDescent="0.2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</row>
    <row r="615" spans="1:11" ht="12.75" customHeight="1" x14ac:dyDescent="0.2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</row>
    <row r="616" spans="1:11" ht="12.75" customHeight="1" x14ac:dyDescent="0.2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</row>
    <row r="617" spans="1:11" ht="12.75" customHeight="1" x14ac:dyDescent="0.2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</row>
    <row r="618" spans="1:11" ht="12.75" customHeight="1" x14ac:dyDescent="0.2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</row>
    <row r="619" spans="1:11" ht="12.75" customHeight="1" x14ac:dyDescent="0.2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</row>
    <row r="620" spans="1:11" ht="12.75" customHeight="1" x14ac:dyDescent="0.2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</row>
    <row r="621" spans="1:11" ht="12.75" customHeight="1" x14ac:dyDescent="0.2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</row>
    <row r="622" spans="1:11" ht="12.75" customHeight="1" x14ac:dyDescent="0.2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</row>
    <row r="623" spans="1:11" ht="12.75" customHeight="1" x14ac:dyDescent="0.2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</row>
    <row r="624" spans="1:11" ht="12.75" customHeight="1" x14ac:dyDescent="0.2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</row>
    <row r="625" spans="1:11" ht="12.75" customHeight="1" x14ac:dyDescent="0.2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</row>
    <row r="626" spans="1:11" ht="12.75" customHeight="1" x14ac:dyDescent="0.2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</row>
    <row r="627" spans="1:11" ht="12.75" customHeight="1" x14ac:dyDescent="0.2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</row>
    <row r="628" spans="1:11" ht="12.75" customHeight="1" x14ac:dyDescent="0.2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</row>
    <row r="629" spans="1:11" ht="12.75" customHeight="1" x14ac:dyDescent="0.2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</row>
    <row r="630" spans="1:11" ht="12.75" customHeight="1" x14ac:dyDescent="0.2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</row>
    <row r="631" spans="1:11" ht="12.75" customHeight="1" x14ac:dyDescent="0.2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</row>
    <row r="632" spans="1:11" ht="12.75" customHeight="1" x14ac:dyDescent="0.2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</row>
    <row r="633" spans="1:11" ht="12.75" customHeight="1" x14ac:dyDescent="0.2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</row>
    <row r="634" spans="1:11" ht="12.75" customHeight="1" x14ac:dyDescent="0.2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</row>
    <row r="635" spans="1:11" ht="12.75" customHeight="1" x14ac:dyDescent="0.2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</row>
    <row r="636" spans="1:11" ht="12.75" customHeight="1" x14ac:dyDescent="0.2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</row>
    <row r="637" spans="1:11" ht="12.75" customHeight="1" x14ac:dyDescent="0.2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</row>
    <row r="638" spans="1:11" ht="12.75" customHeight="1" x14ac:dyDescent="0.2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</row>
    <row r="639" spans="1:11" ht="12.75" customHeight="1" x14ac:dyDescent="0.2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</row>
    <row r="640" spans="1:11" ht="12.75" customHeight="1" x14ac:dyDescent="0.2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</row>
    <row r="641" spans="1:11" ht="12.75" customHeight="1" x14ac:dyDescent="0.2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</row>
    <row r="642" spans="1:11" ht="12.75" customHeight="1" x14ac:dyDescent="0.2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</row>
    <row r="643" spans="1:11" ht="12.75" customHeight="1" x14ac:dyDescent="0.2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</row>
    <row r="644" spans="1:11" ht="12.75" customHeight="1" x14ac:dyDescent="0.2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</row>
    <row r="645" spans="1:11" ht="12.75" customHeight="1" x14ac:dyDescent="0.2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</row>
    <row r="646" spans="1:11" ht="12.75" customHeight="1" x14ac:dyDescent="0.2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</row>
    <row r="647" spans="1:11" ht="12.75" customHeight="1" x14ac:dyDescent="0.2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</row>
    <row r="648" spans="1:11" ht="12.75" customHeight="1" x14ac:dyDescent="0.2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</row>
    <row r="649" spans="1:11" ht="12.75" customHeight="1" x14ac:dyDescent="0.2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</row>
    <row r="650" spans="1:11" ht="12.75" customHeight="1" x14ac:dyDescent="0.2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</row>
    <row r="651" spans="1:11" ht="12.75" customHeight="1" x14ac:dyDescent="0.2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</row>
    <row r="652" spans="1:11" ht="12.75" customHeight="1" x14ac:dyDescent="0.2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</row>
    <row r="653" spans="1:11" ht="12.75" customHeight="1" x14ac:dyDescent="0.2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</row>
    <row r="654" spans="1:11" ht="12.75" customHeight="1" x14ac:dyDescent="0.2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</row>
    <row r="655" spans="1:11" ht="12.75" customHeight="1" x14ac:dyDescent="0.2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</row>
    <row r="656" spans="1:11" ht="12.75" customHeight="1" x14ac:dyDescent="0.2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</row>
    <row r="657" spans="1:11" ht="12.75" customHeight="1" x14ac:dyDescent="0.2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</row>
    <row r="658" spans="1:11" ht="12.75" customHeight="1" x14ac:dyDescent="0.2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</row>
    <row r="659" spans="1:11" ht="12.75" customHeight="1" x14ac:dyDescent="0.2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</row>
    <row r="660" spans="1:11" ht="12.75" customHeight="1" x14ac:dyDescent="0.2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</row>
    <row r="661" spans="1:11" ht="12.75" customHeight="1" x14ac:dyDescent="0.2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</row>
    <row r="662" spans="1:11" ht="12.75" customHeight="1" x14ac:dyDescent="0.2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</row>
    <row r="663" spans="1:11" ht="12.75" customHeight="1" x14ac:dyDescent="0.2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</row>
    <row r="664" spans="1:11" ht="12.75" customHeight="1" x14ac:dyDescent="0.2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</row>
    <row r="665" spans="1:11" ht="12.75" customHeight="1" x14ac:dyDescent="0.2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</row>
    <row r="666" spans="1:11" ht="12.75" customHeight="1" x14ac:dyDescent="0.2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</row>
    <row r="667" spans="1:11" ht="12.75" customHeight="1" x14ac:dyDescent="0.2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</row>
    <row r="668" spans="1:11" ht="12.75" customHeight="1" x14ac:dyDescent="0.2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</row>
    <row r="669" spans="1:11" ht="12.75" customHeight="1" x14ac:dyDescent="0.2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</row>
    <row r="670" spans="1:11" ht="12.75" customHeight="1" x14ac:dyDescent="0.2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</row>
    <row r="671" spans="1:11" ht="12.75" customHeight="1" x14ac:dyDescent="0.2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</row>
    <row r="672" spans="1:11" ht="12.75" customHeight="1" x14ac:dyDescent="0.2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</row>
    <row r="673" spans="1:11" ht="12.75" customHeight="1" x14ac:dyDescent="0.2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</row>
    <row r="674" spans="1:11" ht="12.75" customHeight="1" x14ac:dyDescent="0.2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</row>
    <row r="675" spans="1:11" ht="12.75" customHeight="1" x14ac:dyDescent="0.2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</row>
    <row r="676" spans="1:11" ht="12.75" customHeight="1" x14ac:dyDescent="0.2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</row>
    <row r="677" spans="1:11" ht="12.75" customHeight="1" x14ac:dyDescent="0.2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</row>
    <row r="678" spans="1:11" ht="12.75" customHeight="1" x14ac:dyDescent="0.2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</row>
    <row r="679" spans="1:11" ht="12.75" customHeight="1" x14ac:dyDescent="0.2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</row>
    <row r="680" spans="1:11" ht="12.75" customHeight="1" x14ac:dyDescent="0.2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</row>
    <row r="681" spans="1:11" ht="12.75" customHeight="1" x14ac:dyDescent="0.2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</row>
    <row r="682" spans="1:11" ht="12.75" customHeight="1" x14ac:dyDescent="0.2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</row>
    <row r="683" spans="1:11" ht="12.75" customHeight="1" x14ac:dyDescent="0.2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</row>
    <row r="684" spans="1:11" ht="12.75" customHeight="1" x14ac:dyDescent="0.2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</row>
    <row r="685" spans="1:11" ht="12.75" customHeight="1" x14ac:dyDescent="0.2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</row>
    <row r="686" spans="1:11" ht="12.75" customHeight="1" x14ac:dyDescent="0.2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</row>
    <row r="687" spans="1:11" ht="12.75" customHeight="1" x14ac:dyDescent="0.2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</row>
    <row r="688" spans="1:11" ht="12.75" customHeight="1" x14ac:dyDescent="0.2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</row>
    <row r="689" spans="1:11" ht="12.75" customHeight="1" x14ac:dyDescent="0.2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</row>
    <row r="690" spans="1:11" ht="12.75" customHeight="1" x14ac:dyDescent="0.2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</row>
    <row r="691" spans="1:11" ht="12.75" customHeight="1" x14ac:dyDescent="0.2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</row>
    <row r="692" spans="1:11" ht="12.75" customHeight="1" x14ac:dyDescent="0.2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</row>
    <row r="693" spans="1:11" ht="12.75" customHeight="1" x14ac:dyDescent="0.2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</row>
    <row r="694" spans="1:11" ht="12.75" customHeight="1" x14ac:dyDescent="0.2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</row>
    <row r="695" spans="1:11" ht="12.75" customHeight="1" x14ac:dyDescent="0.2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</row>
    <row r="696" spans="1:11" ht="12.75" customHeight="1" x14ac:dyDescent="0.2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</row>
    <row r="697" spans="1:11" ht="12.75" customHeight="1" x14ac:dyDescent="0.2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</row>
    <row r="698" spans="1:11" ht="12.75" customHeight="1" x14ac:dyDescent="0.2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</row>
    <row r="699" spans="1:11" ht="12.75" customHeight="1" x14ac:dyDescent="0.2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</row>
    <row r="700" spans="1:11" ht="12.75" customHeight="1" x14ac:dyDescent="0.2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</row>
    <row r="701" spans="1:11" ht="12.75" customHeight="1" x14ac:dyDescent="0.2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</row>
    <row r="702" spans="1:11" ht="12.75" customHeight="1" x14ac:dyDescent="0.2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</row>
    <row r="703" spans="1:11" ht="12.75" customHeight="1" x14ac:dyDescent="0.2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</row>
    <row r="704" spans="1:11" ht="12.75" customHeight="1" x14ac:dyDescent="0.2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</row>
    <row r="705" spans="1:11" ht="12.75" customHeight="1" x14ac:dyDescent="0.2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</row>
    <row r="706" spans="1:11" ht="12.75" customHeight="1" x14ac:dyDescent="0.2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</row>
    <row r="707" spans="1:11" ht="12.75" customHeight="1" x14ac:dyDescent="0.2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</row>
    <row r="708" spans="1:11" ht="12.75" customHeight="1" x14ac:dyDescent="0.2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</row>
    <row r="709" spans="1:11" ht="12.75" customHeight="1" x14ac:dyDescent="0.2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</row>
    <row r="710" spans="1:11" ht="12.75" customHeight="1" x14ac:dyDescent="0.2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</row>
    <row r="711" spans="1:11" ht="12.75" customHeight="1" x14ac:dyDescent="0.2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</row>
    <row r="712" spans="1:11" ht="12.75" customHeight="1" x14ac:dyDescent="0.2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</row>
    <row r="713" spans="1:11" ht="12.75" customHeight="1" x14ac:dyDescent="0.2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</row>
    <row r="714" spans="1:11" ht="12.75" customHeight="1" x14ac:dyDescent="0.2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</row>
    <row r="715" spans="1:11" ht="12.75" customHeight="1" x14ac:dyDescent="0.2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</row>
    <row r="716" spans="1:11" ht="12.75" customHeight="1" x14ac:dyDescent="0.2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</row>
    <row r="717" spans="1:11" ht="12.75" customHeight="1" x14ac:dyDescent="0.2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</row>
    <row r="718" spans="1:11" ht="12.75" customHeight="1" x14ac:dyDescent="0.2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</row>
    <row r="719" spans="1:11" ht="12.75" customHeight="1" x14ac:dyDescent="0.2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</row>
    <row r="720" spans="1:11" ht="12.75" customHeight="1" x14ac:dyDescent="0.2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</row>
    <row r="721" spans="1:11" ht="12.75" customHeight="1" x14ac:dyDescent="0.2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</row>
    <row r="722" spans="1:11" ht="12.75" customHeight="1" x14ac:dyDescent="0.2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</row>
    <row r="723" spans="1:11" ht="12.75" customHeight="1" x14ac:dyDescent="0.2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</row>
    <row r="724" spans="1:11" ht="12.75" customHeight="1" x14ac:dyDescent="0.2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</row>
    <row r="725" spans="1:11" ht="12.75" customHeight="1" x14ac:dyDescent="0.2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</row>
    <row r="726" spans="1:11" ht="12.75" customHeight="1" x14ac:dyDescent="0.2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</row>
    <row r="727" spans="1:11" ht="12.75" customHeight="1" x14ac:dyDescent="0.2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</row>
    <row r="728" spans="1:11" ht="12.75" customHeight="1" x14ac:dyDescent="0.2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</row>
    <row r="729" spans="1:11" ht="12.75" customHeight="1" x14ac:dyDescent="0.2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</row>
    <row r="730" spans="1:11" ht="12.75" customHeight="1" x14ac:dyDescent="0.2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</row>
    <row r="731" spans="1:11" ht="12.75" customHeight="1" x14ac:dyDescent="0.2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</row>
    <row r="732" spans="1:11" ht="12.75" customHeight="1" x14ac:dyDescent="0.2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</row>
    <row r="733" spans="1:11" ht="12.75" customHeight="1" x14ac:dyDescent="0.2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</row>
    <row r="734" spans="1:11" ht="12.75" customHeight="1" x14ac:dyDescent="0.2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</row>
    <row r="735" spans="1:11" ht="12.75" customHeight="1" x14ac:dyDescent="0.2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</row>
    <row r="736" spans="1:11" ht="12.75" customHeight="1" x14ac:dyDescent="0.2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</row>
    <row r="737" spans="1:11" ht="12.75" customHeight="1" x14ac:dyDescent="0.2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</row>
    <row r="738" spans="1:11" ht="12.75" customHeight="1" x14ac:dyDescent="0.2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</row>
    <row r="739" spans="1:11" ht="12.75" customHeight="1" x14ac:dyDescent="0.2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</row>
    <row r="740" spans="1:11" ht="12.75" customHeight="1" x14ac:dyDescent="0.2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</row>
    <row r="741" spans="1:11" ht="12.75" customHeight="1" x14ac:dyDescent="0.2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</row>
    <row r="742" spans="1:11" ht="12.75" customHeight="1" x14ac:dyDescent="0.2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</row>
    <row r="743" spans="1:11" ht="12.75" customHeight="1" x14ac:dyDescent="0.2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</row>
    <row r="744" spans="1:11" ht="12.75" customHeight="1" x14ac:dyDescent="0.2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</row>
    <row r="745" spans="1:11" ht="12.75" customHeight="1" x14ac:dyDescent="0.2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</row>
    <row r="746" spans="1:11" ht="12.75" customHeight="1" x14ac:dyDescent="0.2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</row>
    <row r="747" spans="1:11" ht="12.75" customHeight="1" x14ac:dyDescent="0.2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</row>
    <row r="748" spans="1:11" ht="12.75" customHeight="1" x14ac:dyDescent="0.2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</row>
    <row r="749" spans="1:11" ht="12.75" customHeight="1" x14ac:dyDescent="0.2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</row>
    <row r="750" spans="1:11" ht="12.75" customHeight="1" x14ac:dyDescent="0.2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</row>
    <row r="751" spans="1:11" ht="12.75" customHeight="1" x14ac:dyDescent="0.2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</row>
    <row r="752" spans="1:11" ht="12.75" customHeight="1" x14ac:dyDescent="0.2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</row>
    <row r="753" spans="1:11" ht="12.75" customHeight="1" x14ac:dyDescent="0.2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</row>
    <row r="754" spans="1:11" ht="12.75" customHeight="1" x14ac:dyDescent="0.2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</row>
    <row r="755" spans="1:11" ht="12.75" customHeight="1" x14ac:dyDescent="0.2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</row>
    <row r="756" spans="1:11" ht="12.75" customHeight="1" x14ac:dyDescent="0.2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</row>
    <row r="757" spans="1:11" ht="12.75" customHeight="1" x14ac:dyDescent="0.2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</row>
    <row r="758" spans="1:11" ht="12.75" customHeight="1" x14ac:dyDescent="0.2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</row>
    <row r="759" spans="1:11" ht="12.75" customHeight="1" x14ac:dyDescent="0.2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</row>
    <row r="760" spans="1:11" ht="12.75" customHeight="1" x14ac:dyDescent="0.2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</row>
    <row r="761" spans="1:11" ht="12.75" customHeight="1" x14ac:dyDescent="0.2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</row>
    <row r="762" spans="1:11" ht="12.75" customHeight="1" x14ac:dyDescent="0.2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</row>
    <row r="763" spans="1:11" ht="12.75" customHeight="1" x14ac:dyDescent="0.2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</row>
    <row r="764" spans="1:11" ht="12.75" customHeight="1" x14ac:dyDescent="0.2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</row>
    <row r="765" spans="1:11" ht="12.75" customHeight="1" x14ac:dyDescent="0.2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</row>
    <row r="766" spans="1:11" ht="12.75" customHeight="1" x14ac:dyDescent="0.2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</row>
    <row r="767" spans="1:11" ht="12.75" customHeight="1" x14ac:dyDescent="0.2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</row>
    <row r="768" spans="1:11" ht="12.75" customHeight="1" x14ac:dyDescent="0.2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</row>
    <row r="769" spans="1:11" ht="12.75" customHeight="1" x14ac:dyDescent="0.2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</row>
    <row r="770" spans="1:11" ht="12.75" customHeight="1" x14ac:dyDescent="0.2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</row>
    <row r="771" spans="1:11" ht="12.75" customHeight="1" x14ac:dyDescent="0.2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</row>
    <row r="772" spans="1:11" ht="12.75" customHeight="1" x14ac:dyDescent="0.2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</row>
    <row r="773" spans="1:11" ht="12.75" customHeight="1" x14ac:dyDescent="0.2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</row>
    <row r="774" spans="1:11" ht="12.75" customHeight="1" x14ac:dyDescent="0.2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</row>
    <row r="775" spans="1:11" ht="12.75" customHeight="1" x14ac:dyDescent="0.2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</row>
    <row r="776" spans="1:11" ht="12.75" customHeight="1" x14ac:dyDescent="0.2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</row>
    <row r="777" spans="1:11" ht="12.75" customHeight="1" x14ac:dyDescent="0.2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</row>
    <row r="778" spans="1:11" ht="12.75" customHeight="1" x14ac:dyDescent="0.2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</row>
    <row r="779" spans="1:11" ht="12.75" customHeight="1" x14ac:dyDescent="0.2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</row>
    <row r="780" spans="1:11" ht="12.75" customHeight="1" x14ac:dyDescent="0.2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</row>
    <row r="781" spans="1:11" ht="12.75" customHeight="1" x14ac:dyDescent="0.2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</row>
    <row r="782" spans="1:11" ht="12.75" customHeight="1" x14ac:dyDescent="0.2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</row>
    <row r="783" spans="1:11" ht="12.75" customHeight="1" x14ac:dyDescent="0.2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</row>
    <row r="784" spans="1:11" ht="12.75" customHeight="1" x14ac:dyDescent="0.2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</row>
    <row r="785" spans="1:11" ht="12.75" customHeight="1" x14ac:dyDescent="0.2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</row>
    <row r="786" spans="1:11" ht="12.75" customHeight="1" x14ac:dyDescent="0.2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</row>
    <row r="787" spans="1:11" ht="12.75" customHeight="1" x14ac:dyDescent="0.2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</row>
    <row r="788" spans="1:11" ht="12.75" customHeight="1" x14ac:dyDescent="0.2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</row>
    <row r="789" spans="1:11" ht="12.75" customHeight="1" x14ac:dyDescent="0.2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</row>
    <row r="790" spans="1:11" ht="12.75" customHeight="1" x14ac:dyDescent="0.2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</row>
    <row r="791" spans="1:11" ht="12.75" customHeight="1" x14ac:dyDescent="0.2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</row>
    <row r="792" spans="1:11" ht="12.75" customHeight="1" x14ac:dyDescent="0.2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</row>
    <row r="793" spans="1:11" ht="12.75" customHeight="1" x14ac:dyDescent="0.2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</row>
    <row r="794" spans="1:11" ht="12.75" customHeight="1" x14ac:dyDescent="0.2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</row>
    <row r="795" spans="1:11" ht="12.75" customHeight="1" x14ac:dyDescent="0.2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</row>
    <row r="796" spans="1:11" ht="12.75" customHeight="1" x14ac:dyDescent="0.2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</row>
    <row r="797" spans="1:11" ht="12.75" customHeight="1" x14ac:dyDescent="0.2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</row>
    <row r="798" spans="1:11" ht="12.75" customHeight="1" x14ac:dyDescent="0.2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</row>
    <row r="799" spans="1:11" ht="12.75" customHeight="1" x14ac:dyDescent="0.2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</row>
    <row r="800" spans="1:11" ht="12.75" customHeight="1" x14ac:dyDescent="0.2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</row>
    <row r="801" spans="1:11" ht="12.75" customHeight="1" x14ac:dyDescent="0.2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</row>
    <row r="802" spans="1:11" ht="12.75" customHeight="1" x14ac:dyDescent="0.2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</row>
    <row r="803" spans="1:11" ht="12.75" customHeight="1" x14ac:dyDescent="0.2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</row>
    <row r="804" spans="1:11" ht="12.75" customHeight="1" x14ac:dyDescent="0.2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</row>
    <row r="805" spans="1:11" ht="12.75" customHeight="1" x14ac:dyDescent="0.2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</row>
    <row r="806" spans="1:11" ht="12.75" customHeight="1" x14ac:dyDescent="0.2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</row>
    <row r="807" spans="1:11" ht="12.75" customHeight="1" x14ac:dyDescent="0.2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</row>
    <row r="808" spans="1:11" ht="12.75" customHeight="1" x14ac:dyDescent="0.2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</row>
    <row r="809" spans="1:11" ht="12.75" customHeight="1" x14ac:dyDescent="0.2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</row>
    <row r="810" spans="1:11" ht="12.75" customHeight="1" x14ac:dyDescent="0.2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</row>
    <row r="811" spans="1:11" ht="12.75" customHeight="1" x14ac:dyDescent="0.2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</row>
    <row r="812" spans="1:11" ht="12.75" customHeight="1" x14ac:dyDescent="0.2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</row>
    <row r="813" spans="1:11" ht="12.75" customHeight="1" x14ac:dyDescent="0.2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</row>
    <row r="814" spans="1:11" ht="12.75" customHeight="1" x14ac:dyDescent="0.2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</row>
    <row r="815" spans="1:11" ht="12.75" customHeight="1" x14ac:dyDescent="0.2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</row>
    <row r="816" spans="1:11" ht="12.75" customHeight="1" x14ac:dyDescent="0.2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</row>
    <row r="817" spans="1:11" ht="12.75" customHeight="1" x14ac:dyDescent="0.2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</row>
    <row r="818" spans="1:11" ht="12.75" customHeight="1" x14ac:dyDescent="0.2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</row>
    <row r="819" spans="1:11" ht="12.75" customHeight="1" x14ac:dyDescent="0.2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</row>
    <row r="820" spans="1:11" ht="12.75" customHeight="1" x14ac:dyDescent="0.2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</row>
    <row r="821" spans="1:11" ht="12.75" customHeight="1" x14ac:dyDescent="0.2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</row>
    <row r="822" spans="1:11" ht="12.75" customHeight="1" x14ac:dyDescent="0.2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</row>
    <row r="823" spans="1:11" ht="12.75" customHeight="1" x14ac:dyDescent="0.2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</row>
    <row r="824" spans="1:11" ht="12.75" customHeight="1" x14ac:dyDescent="0.2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</row>
    <row r="825" spans="1:11" ht="12.75" customHeight="1" x14ac:dyDescent="0.2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</row>
    <row r="826" spans="1:11" ht="12.75" customHeight="1" x14ac:dyDescent="0.2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</row>
    <row r="827" spans="1:11" ht="12.75" customHeight="1" x14ac:dyDescent="0.2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</row>
    <row r="828" spans="1:11" ht="12.75" customHeight="1" x14ac:dyDescent="0.2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</row>
    <row r="829" spans="1:11" ht="12.75" customHeight="1" x14ac:dyDescent="0.2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</row>
    <row r="830" spans="1:11" ht="12.75" customHeight="1" x14ac:dyDescent="0.2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</row>
    <row r="831" spans="1:11" ht="12.75" customHeight="1" x14ac:dyDescent="0.2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</row>
    <row r="832" spans="1:11" ht="12.75" customHeight="1" x14ac:dyDescent="0.2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</row>
    <row r="833" spans="1:11" ht="12.75" customHeight="1" x14ac:dyDescent="0.2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</row>
    <row r="834" spans="1:11" ht="12.75" customHeight="1" x14ac:dyDescent="0.2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</row>
    <row r="835" spans="1:11" ht="12.75" customHeight="1" x14ac:dyDescent="0.2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</row>
    <row r="836" spans="1:11" ht="12.75" customHeight="1" x14ac:dyDescent="0.2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</row>
    <row r="837" spans="1:11" ht="12.75" customHeight="1" x14ac:dyDescent="0.2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</row>
    <row r="838" spans="1:11" ht="12.75" customHeight="1" x14ac:dyDescent="0.2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</row>
    <row r="839" spans="1:11" ht="12.75" customHeight="1" x14ac:dyDescent="0.2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</row>
    <row r="840" spans="1:11" ht="12.75" customHeight="1" x14ac:dyDescent="0.2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</row>
    <row r="841" spans="1:11" ht="12.75" customHeight="1" x14ac:dyDescent="0.2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</row>
    <row r="842" spans="1:11" ht="12.75" customHeight="1" x14ac:dyDescent="0.2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</row>
    <row r="843" spans="1:11" ht="12.75" customHeight="1" x14ac:dyDescent="0.2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</row>
    <row r="844" spans="1:11" ht="12.75" customHeight="1" x14ac:dyDescent="0.2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</row>
    <row r="845" spans="1:11" ht="12.75" customHeight="1" x14ac:dyDescent="0.2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</row>
    <row r="846" spans="1:11" ht="12.75" customHeight="1" x14ac:dyDescent="0.2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</row>
    <row r="847" spans="1:11" ht="12.75" customHeight="1" x14ac:dyDescent="0.2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</row>
    <row r="848" spans="1:11" ht="12.75" customHeight="1" x14ac:dyDescent="0.2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</row>
    <row r="849" spans="1:11" ht="12.75" customHeight="1" x14ac:dyDescent="0.2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</row>
    <row r="850" spans="1:11" ht="12.75" customHeight="1" x14ac:dyDescent="0.2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</row>
    <row r="851" spans="1:11" ht="12.75" customHeight="1" x14ac:dyDescent="0.2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</row>
    <row r="852" spans="1:11" ht="12.75" customHeight="1" x14ac:dyDescent="0.2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</row>
    <row r="853" spans="1:11" ht="12.75" customHeight="1" x14ac:dyDescent="0.2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</row>
    <row r="854" spans="1:11" ht="12.75" customHeight="1" x14ac:dyDescent="0.2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</row>
    <row r="855" spans="1:11" ht="12.75" customHeight="1" x14ac:dyDescent="0.2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</row>
    <row r="856" spans="1:11" ht="12.75" customHeight="1" x14ac:dyDescent="0.2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</row>
    <row r="857" spans="1:11" ht="12.75" customHeight="1" x14ac:dyDescent="0.2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</row>
    <row r="858" spans="1:11" ht="12.75" customHeight="1" x14ac:dyDescent="0.2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</row>
    <row r="859" spans="1:11" ht="12.75" customHeight="1" x14ac:dyDescent="0.2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</row>
    <row r="860" spans="1:11" ht="12.75" customHeight="1" x14ac:dyDescent="0.2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</row>
    <row r="861" spans="1:11" ht="12.75" customHeight="1" x14ac:dyDescent="0.2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</row>
    <row r="862" spans="1:11" ht="12.75" customHeight="1" x14ac:dyDescent="0.2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</row>
    <row r="863" spans="1:11" ht="12.75" customHeight="1" x14ac:dyDescent="0.2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</row>
    <row r="864" spans="1:11" ht="12.75" customHeight="1" x14ac:dyDescent="0.2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</row>
    <row r="865" spans="1:11" ht="12.75" customHeight="1" x14ac:dyDescent="0.2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</row>
    <row r="866" spans="1:11" ht="12.75" customHeight="1" x14ac:dyDescent="0.2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</row>
    <row r="867" spans="1:11" ht="12.75" customHeight="1" x14ac:dyDescent="0.2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</row>
    <row r="868" spans="1:11" ht="12.75" customHeight="1" x14ac:dyDescent="0.2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</row>
    <row r="869" spans="1:11" ht="12.75" customHeight="1" x14ac:dyDescent="0.2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</row>
    <row r="870" spans="1:11" ht="12.75" customHeight="1" x14ac:dyDescent="0.2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</row>
    <row r="871" spans="1:11" ht="12.75" customHeight="1" x14ac:dyDescent="0.2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</row>
    <row r="872" spans="1:11" ht="12.75" customHeight="1" x14ac:dyDescent="0.2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</row>
    <row r="873" spans="1:11" ht="12.75" customHeight="1" x14ac:dyDescent="0.2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</row>
    <row r="874" spans="1:11" ht="12.75" customHeight="1" x14ac:dyDescent="0.2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</row>
    <row r="875" spans="1:11" ht="12.75" customHeight="1" x14ac:dyDescent="0.2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</row>
    <row r="876" spans="1:11" ht="12.75" customHeight="1" x14ac:dyDescent="0.2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</row>
    <row r="877" spans="1:11" ht="12.75" customHeight="1" x14ac:dyDescent="0.2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</row>
    <row r="878" spans="1:11" ht="12.75" customHeight="1" x14ac:dyDescent="0.2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</row>
    <row r="879" spans="1:11" ht="12.75" customHeight="1" x14ac:dyDescent="0.2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</row>
    <row r="880" spans="1:11" ht="12.75" customHeight="1" x14ac:dyDescent="0.2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</row>
    <row r="881" spans="1:11" ht="12.75" customHeight="1" x14ac:dyDescent="0.2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</row>
    <row r="882" spans="1:11" ht="12.75" customHeight="1" x14ac:dyDescent="0.2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</row>
    <row r="883" spans="1:11" ht="12.75" customHeight="1" x14ac:dyDescent="0.2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</row>
    <row r="884" spans="1:11" ht="12.75" customHeight="1" x14ac:dyDescent="0.2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</row>
    <row r="885" spans="1:11" ht="12.75" customHeight="1" x14ac:dyDescent="0.2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</row>
    <row r="886" spans="1:11" ht="12.75" customHeight="1" x14ac:dyDescent="0.2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</row>
    <row r="887" spans="1:11" ht="12.75" customHeight="1" x14ac:dyDescent="0.2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</row>
    <row r="888" spans="1:11" ht="12.75" customHeight="1" x14ac:dyDescent="0.2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</row>
    <row r="889" spans="1:11" ht="12.75" customHeight="1" x14ac:dyDescent="0.2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</row>
    <row r="890" spans="1:11" ht="12.75" customHeight="1" x14ac:dyDescent="0.2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</row>
    <row r="891" spans="1:11" ht="12.75" customHeight="1" x14ac:dyDescent="0.2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</row>
    <row r="892" spans="1:11" ht="12.75" customHeight="1" x14ac:dyDescent="0.2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</row>
    <row r="893" spans="1:11" ht="12.75" customHeight="1" x14ac:dyDescent="0.2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</row>
    <row r="894" spans="1:11" ht="12.75" customHeight="1" x14ac:dyDescent="0.2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</row>
    <row r="895" spans="1:11" ht="12.75" customHeight="1" x14ac:dyDescent="0.2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</row>
    <row r="896" spans="1:11" ht="12.75" customHeight="1" x14ac:dyDescent="0.2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</row>
    <row r="897" spans="1:11" ht="12.75" customHeight="1" x14ac:dyDescent="0.2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</row>
    <row r="898" spans="1:11" ht="12.75" customHeight="1" x14ac:dyDescent="0.2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</row>
    <row r="899" spans="1:11" ht="12.75" customHeight="1" x14ac:dyDescent="0.2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</row>
    <row r="900" spans="1:11" ht="12.75" customHeight="1" x14ac:dyDescent="0.2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</row>
    <row r="901" spans="1:11" ht="12.75" customHeight="1" x14ac:dyDescent="0.2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</row>
    <row r="902" spans="1:11" ht="12.75" customHeight="1" x14ac:dyDescent="0.2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</row>
    <row r="903" spans="1:11" ht="12.75" customHeight="1" x14ac:dyDescent="0.2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</row>
    <row r="904" spans="1:11" ht="12.75" customHeight="1" x14ac:dyDescent="0.2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</row>
    <row r="905" spans="1:11" ht="12.75" customHeight="1" x14ac:dyDescent="0.2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</row>
    <row r="906" spans="1:11" ht="12.75" customHeight="1" x14ac:dyDescent="0.2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</row>
    <row r="907" spans="1:11" ht="12.75" customHeight="1" x14ac:dyDescent="0.2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</row>
    <row r="908" spans="1:11" ht="12.75" customHeight="1" x14ac:dyDescent="0.2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</row>
    <row r="909" spans="1:11" ht="12.75" customHeight="1" x14ac:dyDescent="0.2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</row>
    <row r="910" spans="1:11" ht="12.75" customHeight="1" x14ac:dyDescent="0.2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</row>
    <row r="911" spans="1:11" ht="12.75" customHeight="1" x14ac:dyDescent="0.2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</row>
    <row r="912" spans="1:11" ht="12.75" customHeight="1" x14ac:dyDescent="0.2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</row>
    <row r="913" spans="1:11" ht="12.75" customHeight="1" x14ac:dyDescent="0.2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</row>
    <row r="914" spans="1:11" ht="12.75" customHeight="1" x14ac:dyDescent="0.2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</row>
    <row r="915" spans="1:11" ht="12.75" customHeight="1" x14ac:dyDescent="0.2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</row>
    <row r="916" spans="1:11" ht="12.75" customHeight="1" x14ac:dyDescent="0.2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</row>
    <row r="917" spans="1:11" ht="12.75" customHeight="1" x14ac:dyDescent="0.2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</row>
    <row r="918" spans="1:11" ht="12.75" customHeight="1" x14ac:dyDescent="0.2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</row>
    <row r="919" spans="1:11" ht="12.75" customHeight="1" x14ac:dyDescent="0.2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</row>
    <row r="920" spans="1:11" ht="12.75" customHeight="1" x14ac:dyDescent="0.2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</row>
    <row r="921" spans="1:11" ht="12.75" customHeight="1" x14ac:dyDescent="0.2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</row>
    <row r="922" spans="1:11" ht="12.75" customHeight="1" x14ac:dyDescent="0.2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</row>
    <row r="923" spans="1:11" ht="12.75" customHeight="1" x14ac:dyDescent="0.2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</row>
    <row r="924" spans="1:11" ht="12.75" customHeight="1" x14ac:dyDescent="0.2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</row>
    <row r="925" spans="1:11" ht="12.75" customHeight="1" x14ac:dyDescent="0.2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</row>
    <row r="926" spans="1:11" ht="12.75" customHeight="1" x14ac:dyDescent="0.2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</row>
    <row r="927" spans="1:11" ht="12.75" customHeight="1" x14ac:dyDescent="0.2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</row>
    <row r="928" spans="1:11" ht="12.75" customHeight="1" x14ac:dyDescent="0.2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</row>
    <row r="929" spans="1:11" ht="12.75" customHeight="1" x14ac:dyDescent="0.2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</row>
    <row r="930" spans="1:11" ht="12.75" customHeight="1" x14ac:dyDescent="0.2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</row>
    <row r="931" spans="1:11" ht="12.75" customHeight="1" x14ac:dyDescent="0.2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</row>
    <row r="932" spans="1:11" ht="12.75" customHeight="1" x14ac:dyDescent="0.2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</row>
    <row r="933" spans="1:11" ht="12.75" customHeight="1" x14ac:dyDescent="0.2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</row>
    <row r="934" spans="1:11" ht="12.75" customHeight="1" x14ac:dyDescent="0.2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</row>
    <row r="935" spans="1:11" ht="12.75" customHeight="1" x14ac:dyDescent="0.2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</row>
    <row r="936" spans="1:11" ht="12.75" customHeight="1" x14ac:dyDescent="0.2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</row>
    <row r="937" spans="1:11" ht="12.75" customHeight="1" x14ac:dyDescent="0.2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</row>
    <row r="938" spans="1:11" ht="12.75" customHeight="1" x14ac:dyDescent="0.2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</row>
    <row r="939" spans="1:11" ht="12.75" customHeight="1" x14ac:dyDescent="0.2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</row>
    <row r="940" spans="1:11" ht="12.75" customHeight="1" x14ac:dyDescent="0.2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</row>
    <row r="941" spans="1:11" ht="12.75" customHeight="1" x14ac:dyDescent="0.2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</row>
    <row r="942" spans="1:11" ht="12.75" customHeight="1" x14ac:dyDescent="0.2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</row>
    <row r="943" spans="1:11" ht="12.75" customHeight="1" x14ac:dyDescent="0.2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</row>
    <row r="944" spans="1:11" ht="12.75" customHeight="1" x14ac:dyDescent="0.2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</row>
    <row r="945" spans="1:11" ht="12.75" customHeight="1" x14ac:dyDescent="0.2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</row>
    <row r="946" spans="1:11" ht="12.75" customHeight="1" x14ac:dyDescent="0.2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</row>
    <row r="947" spans="1:11" ht="12.75" customHeight="1" x14ac:dyDescent="0.2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</row>
    <row r="948" spans="1:11" ht="12.75" customHeight="1" x14ac:dyDescent="0.2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</row>
    <row r="949" spans="1:11" ht="12.75" customHeight="1" x14ac:dyDescent="0.2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</row>
    <row r="950" spans="1:11" ht="12.75" customHeight="1" x14ac:dyDescent="0.2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</row>
    <row r="951" spans="1:11" ht="12.75" customHeight="1" x14ac:dyDescent="0.2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</row>
    <row r="952" spans="1:11" ht="12.75" customHeight="1" x14ac:dyDescent="0.2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</row>
    <row r="953" spans="1:11" ht="12.75" customHeight="1" x14ac:dyDescent="0.2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</row>
    <row r="954" spans="1:11" ht="12.75" customHeight="1" x14ac:dyDescent="0.2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</row>
    <row r="955" spans="1:11" ht="12.75" customHeight="1" x14ac:dyDescent="0.2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</row>
    <row r="956" spans="1:11" ht="12.75" customHeight="1" x14ac:dyDescent="0.2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</row>
    <row r="957" spans="1:11" ht="12.75" customHeight="1" x14ac:dyDescent="0.2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</row>
    <row r="958" spans="1:11" ht="12.75" customHeight="1" x14ac:dyDescent="0.2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</row>
    <row r="959" spans="1:11" ht="12.75" customHeight="1" x14ac:dyDescent="0.2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</row>
    <row r="960" spans="1:11" ht="12.75" customHeight="1" x14ac:dyDescent="0.2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</row>
    <row r="961" spans="1:11" ht="12.75" customHeight="1" x14ac:dyDescent="0.2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</row>
    <row r="962" spans="1:11" ht="12.75" customHeight="1" x14ac:dyDescent="0.2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</row>
    <row r="963" spans="1:11" ht="12.75" customHeight="1" x14ac:dyDescent="0.2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</row>
    <row r="964" spans="1:11" ht="12.75" customHeight="1" x14ac:dyDescent="0.2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</row>
    <row r="965" spans="1:11" ht="12.75" customHeight="1" x14ac:dyDescent="0.2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</row>
    <row r="966" spans="1:11" ht="12.75" customHeight="1" x14ac:dyDescent="0.2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</row>
    <row r="967" spans="1:11" ht="12.75" customHeight="1" x14ac:dyDescent="0.2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</row>
    <row r="968" spans="1:11" ht="12.75" customHeight="1" x14ac:dyDescent="0.2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</row>
    <row r="969" spans="1:11" ht="12.75" customHeight="1" x14ac:dyDescent="0.2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</row>
    <row r="970" spans="1:11" ht="12.75" customHeight="1" x14ac:dyDescent="0.2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</row>
    <row r="971" spans="1:11" ht="12.75" customHeight="1" x14ac:dyDescent="0.2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</row>
    <row r="972" spans="1:11" ht="12.75" customHeight="1" x14ac:dyDescent="0.2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</row>
    <row r="973" spans="1:11" ht="12.75" customHeight="1" x14ac:dyDescent="0.2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</row>
    <row r="974" spans="1:11" ht="12.75" customHeight="1" x14ac:dyDescent="0.2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</row>
    <row r="975" spans="1:11" ht="12.75" customHeight="1" x14ac:dyDescent="0.2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</row>
    <row r="976" spans="1:11" ht="12.75" customHeight="1" x14ac:dyDescent="0.2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</row>
    <row r="977" spans="1:11" ht="12.75" customHeight="1" x14ac:dyDescent="0.2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</row>
    <row r="978" spans="1:11" ht="12.75" customHeight="1" x14ac:dyDescent="0.2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</row>
    <row r="979" spans="1:11" ht="12.75" customHeight="1" x14ac:dyDescent="0.2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</row>
    <row r="980" spans="1:11" ht="12.75" customHeight="1" x14ac:dyDescent="0.2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</row>
    <row r="981" spans="1:11" ht="12.75" customHeight="1" x14ac:dyDescent="0.2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</row>
    <row r="982" spans="1:11" ht="12.75" customHeight="1" x14ac:dyDescent="0.2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</row>
    <row r="983" spans="1:11" ht="12.75" customHeight="1" x14ac:dyDescent="0.2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</row>
    <row r="984" spans="1:11" ht="12.75" customHeight="1" x14ac:dyDescent="0.2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</row>
    <row r="985" spans="1:11" ht="12.75" customHeight="1" x14ac:dyDescent="0.2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</row>
    <row r="986" spans="1:11" ht="12.75" customHeight="1" x14ac:dyDescent="0.2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</row>
    <row r="987" spans="1:11" ht="12.75" customHeight="1" x14ac:dyDescent="0.2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</row>
    <row r="988" spans="1:11" ht="12.75" customHeight="1" x14ac:dyDescent="0.2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</row>
    <row r="989" spans="1:11" ht="12.75" customHeight="1" x14ac:dyDescent="0.2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</row>
    <row r="990" spans="1:11" ht="12.75" customHeight="1" x14ac:dyDescent="0.2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</row>
    <row r="991" spans="1:11" ht="12.75" customHeight="1" x14ac:dyDescent="0.2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</row>
    <row r="992" spans="1:11" ht="12.75" customHeight="1" x14ac:dyDescent="0.2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</row>
    <row r="993" spans="1:11" ht="12.75" customHeight="1" x14ac:dyDescent="0.2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</row>
    <row r="994" spans="1:11" ht="12.75" customHeight="1" x14ac:dyDescent="0.2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</row>
    <row r="995" spans="1:11" ht="12.75" customHeight="1" x14ac:dyDescent="0.2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</row>
    <row r="996" spans="1:11" ht="12.75" customHeight="1" x14ac:dyDescent="0.2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</row>
    <row r="997" spans="1:11" ht="12.75" customHeight="1" x14ac:dyDescent="0.2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</row>
    <row r="998" spans="1:11" ht="12.75" customHeight="1" x14ac:dyDescent="0.2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</row>
    <row r="999" spans="1:11" ht="12.75" customHeight="1" x14ac:dyDescent="0.2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</row>
    <row r="1000" spans="1:11" ht="12.75" customHeight="1" x14ac:dyDescent="0.2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</row>
    <row r="1001" spans="1:11" ht="12.75" customHeight="1" x14ac:dyDescent="0.2">
      <c r="A1001" s="67"/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</row>
    <row r="1002" spans="1:11" ht="12.75" customHeight="1" x14ac:dyDescent="0.2">
      <c r="A1002" s="67"/>
      <c r="B1002" s="67"/>
      <c r="C1002" s="67"/>
      <c r="D1002" s="67"/>
      <c r="E1002" s="67"/>
      <c r="F1002" s="67"/>
      <c r="G1002" s="67"/>
      <c r="H1002" s="67"/>
      <c r="I1002" s="67"/>
      <c r="J1002" s="67"/>
      <c r="K1002" s="67"/>
    </row>
    <row r="1003" spans="1:11" ht="12.75" customHeight="1" x14ac:dyDescent="0.2">
      <c r="A1003" s="67"/>
      <c r="B1003" s="67"/>
      <c r="C1003" s="67"/>
      <c r="D1003" s="67"/>
      <c r="E1003" s="67"/>
      <c r="F1003" s="67"/>
      <c r="G1003" s="67"/>
      <c r="H1003" s="67"/>
      <c r="I1003" s="67"/>
      <c r="J1003" s="67"/>
      <c r="K1003" s="67"/>
    </row>
    <row r="1004" spans="1:11" ht="12.75" customHeight="1" x14ac:dyDescent="0.2">
      <c r="A1004" s="67"/>
      <c r="B1004" s="67"/>
      <c r="C1004" s="67"/>
      <c r="D1004" s="67"/>
      <c r="E1004" s="67"/>
      <c r="F1004" s="67"/>
      <c r="G1004" s="67"/>
      <c r="H1004" s="67"/>
      <c r="I1004" s="67"/>
      <c r="J1004" s="67"/>
      <c r="K1004" s="67"/>
    </row>
    <row r="1005" spans="1:11" ht="12.75" customHeight="1" x14ac:dyDescent="0.2">
      <c r="A1005" s="67"/>
      <c r="B1005" s="67"/>
      <c r="C1005" s="67"/>
      <c r="D1005" s="67"/>
      <c r="E1005" s="67"/>
      <c r="F1005" s="67"/>
      <c r="G1005" s="67"/>
      <c r="H1005" s="67"/>
      <c r="I1005" s="67"/>
      <c r="J1005" s="67"/>
      <c r="K1005" s="67"/>
    </row>
    <row r="1006" spans="1:11" ht="12.75" customHeight="1" x14ac:dyDescent="0.2">
      <c r="A1006" s="67"/>
      <c r="B1006" s="67"/>
      <c r="C1006" s="67"/>
      <c r="D1006" s="67"/>
      <c r="E1006" s="67"/>
      <c r="F1006" s="67"/>
      <c r="G1006" s="67"/>
      <c r="H1006" s="67"/>
      <c r="I1006" s="67"/>
      <c r="J1006" s="67"/>
      <c r="K1006" s="67"/>
    </row>
    <row r="1007" spans="1:11" ht="12.75" customHeight="1" x14ac:dyDescent="0.2">
      <c r="A1007" s="67"/>
      <c r="B1007" s="67"/>
      <c r="C1007" s="67"/>
      <c r="D1007" s="67"/>
      <c r="E1007" s="67"/>
      <c r="F1007" s="67"/>
      <c r="G1007" s="67"/>
      <c r="H1007" s="67"/>
      <c r="I1007" s="67"/>
      <c r="J1007" s="67"/>
      <c r="K1007" s="67"/>
    </row>
    <row r="1008" spans="1:11" ht="12.75" customHeight="1" x14ac:dyDescent="0.2">
      <c r="A1008" s="67"/>
      <c r="B1008" s="67"/>
      <c r="C1008" s="67"/>
      <c r="D1008" s="67"/>
      <c r="E1008" s="67"/>
      <c r="F1008" s="67"/>
      <c r="G1008" s="67"/>
      <c r="H1008" s="67"/>
      <c r="I1008" s="67"/>
      <c r="J1008" s="67"/>
      <c r="K1008" s="67"/>
    </row>
    <row r="1009" spans="1:11" ht="12.75" customHeight="1" x14ac:dyDescent="0.2">
      <c r="A1009" s="67"/>
      <c r="B1009" s="67"/>
      <c r="C1009" s="67"/>
      <c r="D1009" s="67"/>
      <c r="E1009" s="67"/>
      <c r="F1009" s="67"/>
      <c r="G1009" s="67"/>
      <c r="H1009" s="67"/>
      <c r="I1009" s="67"/>
      <c r="J1009" s="67"/>
      <c r="K1009" s="67"/>
    </row>
  </sheetData>
  <mergeCells count="4">
    <mergeCell ref="A1:K1"/>
    <mergeCell ref="A4:F4"/>
    <mergeCell ref="A42:L42"/>
    <mergeCell ref="A43:L43"/>
  </mergeCells>
  <hyperlinks>
    <hyperlink ref="F40" r:id="rId1" display="http://fyi.uwex.edu/wbic/" xr:uid="{00000000-0004-0000-0000-000000000000}"/>
  </hyperlinks>
  <pageMargins left="0.7" right="0.7" top="0.75" bottom="0.75" header="0.3" footer="0.3"/>
  <pageSetup scale="74" fitToHeight="0" orientation="landscape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FFC06-D37E-4984-8765-FD3E7FEE2536}">
  <dimension ref="A1:Z1001"/>
  <sheetViews>
    <sheetView topLeftCell="A16" workbookViewId="0">
      <selection activeCell="H33" sqref="H33"/>
    </sheetView>
  </sheetViews>
  <sheetFormatPr defaultColWidth="17.28515625" defaultRowHeight="15" customHeight="1" x14ac:dyDescent="0.2"/>
  <cols>
    <col min="1" max="1" width="2.7109375" style="230" customWidth="1"/>
    <col min="2" max="2" width="8.85546875" style="230" customWidth="1"/>
    <col min="3" max="3" width="15.42578125" style="230" customWidth="1"/>
    <col min="4" max="4" width="12.140625" style="230" customWidth="1"/>
    <col min="5" max="5" width="5.7109375" style="230" customWidth="1"/>
    <col min="6" max="6" width="8.7109375" style="230" customWidth="1"/>
    <col min="7" max="7" width="9.140625" style="230" customWidth="1"/>
    <col min="8" max="8" width="10" style="230" customWidth="1"/>
    <col min="9" max="9" width="1.7109375" style="230" customWidth="1"/>
    <col min="10" max="10" width="4.7109375" style="230" customWidth="1"/>
    <col min="11" max="11" width="10.140625" style="230" customWidth="1"/>
    <col min="12" max="26" width="6.7109375" style="230" customWidth="1"/>
    <col min="27" max="16384" width="17.28515625" style="230"/>
  </cols>
  <sheetData>
    <row r="1" spans="1:26" ht="27" customHeight="1" x14ac:dyDescent="0.25">
      <c r="A1" s="280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102"/>
    </row>
    <row r="2" spans="1:26" ht="16.5" customHeight="1" thickBot="1" x14ac:dyDescent="0.3">
      <c r="A2" s="103" t="s">
        <v>2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ht="6" customHeight="1" x14ac:dyDescent="0.25">
      <c r="A3" s="232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6" ht="12.75" customHeight="1" x14ac:dyDescent="0.2">
      <c r="A4" s="102"/>
      <c r="B4" s="144"/>
      <c r="C4" s="232" t="s">
        <v>4</v>
      </c>
      <c r="D4" s="156"/>
      <c r="E4" s="157"/>
      <c r="F4" s="159"/>
      <c r="G4" s="158"/>
      <c r="H4" s="232" t="s">
        <v>115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26" ht="12.75" customHeight="1" x14ac:dyDescent="0.2">
      <c r="A5" s="102"/>
      <c r="B5" s="102"/>
      <c r="C5" s="107" t="s">
        <v>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5.75" customHeight="1" x14ac:dyDescent="0.2">
      <c r="A6" s="102"/>
      <c r="C6" s="232" t="s">
        <v>108</v>
      </c>
      <c r="D6" s="217" t="s">
        <v>117</v>
      </c>
      <c r="E6" s="216"/>
      <c r="F6" s="216"/>
      <c r="G6" s="216"/>
      <c r="H6" s="216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</row>
    <row r="7" spans="1:26" ht="12.75" customHeight="1" x14ac:dyDescent="0.2">
      <c r="A7" s="281" t="s">
        <v>16</v>
      </c>
      <c r="B7" s="282"/>
      <c r="C7" s="231"/>
      <c r="D7" s="231"/>
      <c r="E7" s="231"/>
      <c r="F7" s="231"/>
      <c r="G7" s="231"/>
      <c r="H7" s="231"/>
      <c r="I7" s="231"/>
      <c r="J7" s="231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</row>
    <row r="8" spans="1:26" ht="25.5" customHeight="1" x14ac:dyDescent="0.2">
      <c r="A8" s="108"/>
      <c r="B8" s="109"/>
      <c r="C8" s="109"/>
      <c r="D8" s="110" t="s">
        <v>20</v>
      </c>
      <c r="E8" s="111" t="s">
        <v>21</v>
      </c>
      <c r="F8" s="111" t="s">
        <v>22</v>
      </c>
      <c r="G8" s="111" t="s">
        <v>23</v>
      </c>
      <c r="H8" s="111" t="s">
        <v>24</v>
      </c>
      <c r="I8" s="112"/>
      <c r="J8" s="11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</row>
    <row r="9" spans="1:26" ht="12.75" customHeight="1" x14ac:dyDescent="0.2">
      <c r="A9" s="256" t="s">
        <v>135</v>
      </c>
      <c r="B9" s="102"/>
      <c r="C9" s="102"/>
      <c r="D9" s="145">
        <v>400</v>
      </c>
      <c r="E9" s="113" t="s">
        <v>27</v>
      </c>
      <c r="F9" s="146">
        <v>135</v>
      </c>
      <c r="G9" s="114" t="s">
        <v>35</v>
      </c>
      <c r="H9" s="99">
        <f>D9*(F9/100)</f>
        <v>540</v>
      </c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spans="1:26" ht="4.5" customHeight="1" x14ac:dyDescent="0.2">
      <c r="A10" s="102"/>
      <c r="B10" s="102"/>
      <c r="C10" s="102"/>
      <c r="D10" s="232"/>
      <c r="E10" s="232"/>
      <c r="F10" s="232" t="s">
        <v>37</v>
      </c>
      <c r="G10" s="232"/>
      <c r="H10" s="115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</row>
    <row r="11" spans="1:26" ht="12.75" customHeight="1" x14ac:dyDescent="0.2">
      <c r="A11" s="231" t="s">
        <v>38</v>
      </c>
      <c r="B11" s="231"/>
      <c r="C11" s="231"/>
      <c r="D11" s="231"/>
      <c r="E11" s="231"/>
      <c r="F11" s="231"/>
      <c r="G11" s="231"/>
      <c r="H11" s="132"/>
      <c r="I11" s="231"/>
      <c r="J11" s="231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</row>
    <row r="12" spans="1:26" ht="12.75" customHeight="1" x14ac:dyDescent="0.2">
      <c r="A12" s="108"/>
      <c r="B12" s="109"/>
      <c r="C12" s="109"/>
      <c r="D12" s="111" t="s">
        <v>39</v>
      </c>
      <c r="E12" s="111" t="s">
        <v>40</v>
      </c>
      <c r="F12" s="111" t="s">
        <v>41</v>
      </c>
      <c r="G12" s="111" t="s">
        <v>42</v>
      </c>
      <c r="H12" s="111" t="s">
        <v>43</v>
      </c>
      <c r="I12" s="116"/>
      <c r="J12" s="116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</row>
    <row r="13" spans="1:26" ht="12.75" customHeight="1" x14ac:dyDescent="0.2">
      <c r="A13" s="232" t="s">
        <v>44</v>
      </c>
      <c r="B13" s="117"/>
      <c r="C13" s="102"/>
      <c r="D13" s="232"/>
      <c r="E13" s="232"/>
      <c r="F13" s="232"/>
      <c r="G13" s="232"/>
      <c r="H13" s="232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</row>
    <row r="14" spans="1:26" ht="12.75" customHeight="1" x14ac:dyDescent="0.2">
      <c r="A14" s="102"/>
      <c r="B14" s="232" t="s">
        <v>46</v>
      </c>
      <c r="C14" s="232"/>
      <c r="D14" s="148">
        <v>100</v>
      </c>
      <c r="E14" s="113" t="s">
        <v>27</v>
      </c>
      <c r="F14" s="147">
        <v>125</v>
      </c>
      <c r="G14" s="114" t="s">
        <v>35</v>
      </c>
      <c r="H14" s="160">
        <f>D14*(F14/100)</f>
        <v>125</v>
      </c>
      <c r="I14" s="118"/>
      <c r="J14" s="102"/>
      <c r="K14" s="102"/>
    </row>
    <row r="15" spans="1:26" ht="12.75" customHeight="1" x14ac:dyDescent="0.2">
      <c r="A15" s="102"/>
      <c r="B15" s="232" t="s">
        <v>48</v>
      </c>
      <c r="C15" s="232"/>
      <c r="D15" s="113"/>
      <c r="E15" s="113"/>
      <c r="F15" s="147">
        <v>3</v>
      </c>
      <c r="G15" s="113" t="s">
        <v>49</v>
      </c>
      <c r="H15" s="160">
        <f>F15</f>
        <v>3</v>
      </c>
      <c r="I15" s="118"/>
      <c r="J15" s="102"/>
      <c r="K15" s="102"/>
    </row>
    <row r="16" spans="1:26" ht="12.75" customHeight="1" x14ac:dyDescent="0.2">
      <c r="A16" s="102"/>
      <c r="B16" s="232" t="s">
        <v>50</v>
      </c>
      <c r="C16" s="232"/>
      <c r="D16" s="113"/>
      <c r="E16" s="113"/>
      <c r="F16" s="113"/>
      <c r="G16" s="113"/>
      <c r="H16" s="100">
        <f>SUM(H14:H15)</f>
        <v>128</v>
      </c>
      <c r="I16" s="102"/>
      <c r="J16" s="102"/>
      <c r="K16" s="102"/>
    </row>
    <row r="17" spans="1:26" ht="12.75" customHeight="1" x14ac:dyDescent="0.2">
      <c r="A17" s="231" t="s">
        <v>51</v>
      </c>
      <c r="B17" s="133"/>
      <c r="C17" s="133"/>
      <c r="D17" s="133"/>
      <c r="E17" s="133"/>
      <c r="F17" s="133"/>
      <c r="G17" s="133"/>
      <c r="H17" s="133"/>
      <c r="I17" s="134"/>
      <c r="J17" s="133"/>
      <c r="K17" s="102"/>
    </row>
    <row r="18" spans="1:26" ht="12.75" customHeight="1" x14ac:dyDescent="0.2">
      <c r="A18" s="102"/>
      <c r="B18" s="232" t="s">
        <v>52</v>
      </c>
      <c r="C18" s="119"/>
      <c r="D18" s="149">
        <v>2</v>
      </c>
      <c r="E18" s="113" t="s">
        <v>53</v>
      </c>
      <c r="F18" s="232" t="s">
        <v>54</v>
      </c>
      <c r="G18" s="102"/>
      <c r="H18" s="161">
        <f>H19/D18</f>
        <v>150</v>
      </c>
      <c r="I18" s="102"/>
      <c r="J18" s="113" t="s">
        <v>55</v>
      </c>
      <c r="K18" s="102"/>
    </row>
    <row r="19" spans="1:26" ht="12.75" customHeight="1" x14ac:dyDescent="0.2">
      <c r="A19" s="102"/>
      <c r="B19" s="232" t="s">
        <v>56</v>
      </c>
      <c r="C19" s="120"/>
      <c r="D19" s="150">
        <v>3.5</v>
      </c>
      <c r="E19" s="113" t="s">
        <v>57</v>
      </c>
      <c r="F19" s="232" t="s">
        <v>58</v>
      </c>
      <c r="G19" s="120"/>
      <c r="H19" s="161">
        <f>D9-D14</f>
        <v>300</v>
      </c>
      <c r="I19" s="102"/>
      <c r="J19" s="113" t="s">
        <v>59</v>
      </c>
      <c r="K19" s="102"/>
    </row>
    <row r="20" spans="1:26" ht="12.75" customHeight="1" x14ac:dyDescent="0.2">
      <c r="A20" s="231" t="s">
        <v>60</v>
      </c>
      <c r="B20" s="133"/>
      <c r="C20" s="133"/>
      <c r="D20" s="133"/>
      <c r="E20" s="133"/>
      <c r="F20" s="231"/>
      <c r="G20" s="133"/>
      <c r="H20" s="135"/>
      <c r="I20" s="133"/>
      <c r="J20" s="136"/>
      <c r="K20" s="102"/>
    </row>
    <row r="21" spans="1:26" ht="12.75" customHeight="1" x14ac:dyDescent="0.2">
      <c r="A21" s="121" t="s">
        <v>61</v>
      </c>
      <c r="B21" s="102"/>
      <c r="C21" s="122"/>
      <c r="D21" s="102"/>
      <c r="E21" s="102"/>
      <c r="F21" s="102"/>
      <c r="G21" s="102"/>
      <c r="H21" s="118"/>
      <c r="I21" s="102"/>
      <c r="J21" s="102"/>
      <c r="K21" s="102"/>
    </row>
    <row r="22" spans="1:26" ht="12.75" customHeight="1" x14ac:dyDescent="0.2">
      <c r="A22" s="102"/>
      <c r="B22" s="232" t="s">
        <v>62</v>
      </c>
      <c r="C22" s="232"/>
      <c r="D22" s="102"/>
      <c r="E22" s="102"/>
      <c r="F22" s="102"/>
      <c r="G22" s="102"/>
      <c r="H22" s="181">
        <v>1.28</v>
      </c>
      <c r="I22" s="118"/>
      <c r="J22" s="102"/>
      <c r="K22" s="102"/>
    </row>
    <row r="23" spans="1:26" ht="12.75" customHeight="1" x14ac:dyDescent="0.2">
      <c r="A23" s="102"/>
      <c r="B23" s="232" t="s">
        <v>63</v>
      </c>
      <c r="C23" s="102"/>
      <c r="D23" s="232"/>
      <c r="E23" s="102"/>
      <c r="F23" s="102"/>
      <c r="G23" s="232"/>
      <c r="H23" s="223">
        <v>223.53</v>
      </c>
      <c r="I23" s="118"/>
      <c r="J23" s="102"/>
      <c r="K23" s="102"/>
    </row>
    <row r="24" spans="1:26" ht="12.75" customHeight="1" x14ac:dyDescent="0.2">
      <c r="A24" s="102"/>
      <c r="B24" s="232" t="s">
        <v>64</v>
      </c>
      <c r="C24" s="102"/>
      <c r="D24" s="102"/>
      <c r="E24" s="102"/>
      <c r="F24" s="102"/>
      <c r="G24" s="102"/>
      <c r="H24" s="222">
        <v>0.64</v>
      </c>
      <c r="I24" s="118"/>
      <c r="J24" s="102"/>
      <c r="K24" s="102"/>
    </row>
    <row r="25" spans="1:26" ht="12.75" customHeight="1" x14ac:dyDescent="0.2">
      <c r="A25" s="231" t="s">
        <v>65</v>
      </c>
      <c r="B25" s="133"/>
      <c r="C25" s="133"/>
      <c r="D25" s="133"/>
      <c r="E25" s="133"/>
      <c r="F25" s="133"/>
      <c r="G25" s="133"/>
      <c r="H25" s="133"/>
      <c r="I25" s="134"/>
      <c r="J25" s="133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</row>
    <row r="26" spans="1:26" ht="12.75" customHeight="1" x14ac:dyDescent="0.2">
      <c r="A26" s="102"/>
      <c r="B26" s="232" t="s">
        <v>66</v>
      </c>
      <c r="C26" s="102"/>
      <c r="D26" s="148">
        <v>3</v>
      </c>
      <c r="E26" s="113" t="s">
        <v>67</v>
      </c>
      <c r="F26" s="123"/>
      <c r="G26" s="114"/>
      <c r="H26" s="160">
        <f>H16*(D26/100)</f>
        <v>3.84</v>
      </c>
      <c r="I26" s="118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ht="12.75" customHeight="1" x14ac:dyDescent="0.2">
      <c r="A27" s="102"/>
      <c r="B27" s="232" t="s">
        <v>68</v>
      </c>
      <c r="C27" s="102"/>
      <c r="D27" s="163">
        <f>H16</f>
        <v>128</v>
      </c>
      <c r="E27" s="113" t="s">
        <v>69</v>
      </c>
      <c r="F27" s="148">
        <v>6</v>
      </c>
      <c r="G27" s="114" t="s">
        <v>70</v>
      </c>
      <c r="H27" s="160">
        <f>D27*(F27/100)*(H$18/365)</f>
        <v>3.1561643835616437</v>
      </c>
      <c r="I27" s="124" t="s">
        <v>71</v>
      </c>
      <c r="J27" s="102"/>
      <c r="K27" s="102"/>
    </row>
    <row r="28" spans="1:26" ht="12.75" customHeight="1" x14ac:dyDescent="0.2">
      <c r="A28" s="102"/>
      <c r="B28" s="232" t="s">
        <v>72</v>
      </c>
      <c r="C28" s="102"/>
      <c r="D28" s="163">
        <f>0.5*H23</f>
        <v>111.765</v>
      </c>
      <c r="E28" s="113" t="s">
        <v>69</v>
      </c>
      <c r="F28" s="148">
        <v>6</v>
      </c>
      <c r="G28" s="114" t="s">
        <v>70</v>
      </c>
      <c r="H28" s="160">
        <f>(D28)*(F28/100)*(H$18/365)</f>
        <v>2.7558493150684931</v>
      </c>
      <c r="I28" s="124" t="s">
        <v>71</v>
      </c>
      <c r="J28" s="102"/>
      <c r="K28" s="102"/>
    </row>
    <row r="29" spans="1:26" ht="12.75" customHeight="1" x14ac:dyDescent="0.2">
      <c r="A29" s="102"/>
      <c r="B29" s="232" t="s">
        <v>73</v>
      </c>
      <c r="C29" s="102"/>
      <c r="D29" s="151">
        <v>750</v>
      </c>
      <c r="E29" s="113" t="s">
        <v>27</v>
      </c>
      <c r="F29" s="147">
        <v>60</v>
      </c>
      <c r="G29" s="114" t="s">
        <v>74</v>
      </c>
      <c r="H29" s="160">
        <f>D29*(F29/2000)</f>
        <v>22.5</v>
      </c>
      <c r="I29" s="118"/>
      <c r="J29" s="102"/>
      <c r="K29" s="102"/>
    </row>
    <row r="30" spans="1:26" ht="12.75" customHeight="1" x14ac:dyDescent="0.2">
      <c r="A30" s="102"/>
      <c r="B30" s="232" t="s">
        <v>75</v>
      </c>
      <c r="C30" s="102"/>
      <c r="D30" s="113"/>
      <c r="E30" s="113"/>
      <c r="F30" s="147">
        <v>5</v>
      </c>
      <c r="G30" s="114" t="s">
        <v>49</v>
      </c>
      <c r="H30" s="160">
        <f>F30</f>
        <v>5</v>
      </c>
      <c r="I30" s="102"/>
      <c r="J30" s="117"/>
      <c r="K30" s="102"/>
    </row>
    <row r="31" spans="1:26" ht="12.75" customHeight="1" x14ac:dyDescent="0.2">
      <c r="A31" s="102"/>
      <c r="B31" s="232" t="s">
        <v>76</v>
      </c>
      <c r="C31" s="102"/>
      <c r="D31" s="113"/>
      <c r="E31" s="113"/>
      <c r="F31" s="147">
        <v>14</v>
      </c>
      <c r="G31" s="114" t="s">
        <v>49</v>
      </c>
      <c r="H31" s="160">
        <f>F31</f>
        <v>14</v>
      </c>
      <c r="I31" s="118"/>
      <c r="J31" s="102"/>
      <c r="K31" s="102"/>
    </row>
    <row r="32" spans="1:26" ht="12.75" customHeight="1" x14ac:dyDescent="0.2">
      <c r="A32" s="102"/>
      <c r="B32" s="283" t="s">
        <v>77</v>
      </c>
      <c r="C32" s="275"/>
      <c r="D32" s="275"/>
      <c r="E32" s="113"/>
      <c r="F32" s="147">
        <v>0</v>
      </c>
      <c r="G32" s="114" t="s">
        <v>78</v>
      </c>
      <c r="H32" s="160">
        <f>F32</f>
        <v>0</v>
      </c>
      <c r="I32" s="118"/>
      <c r="J32" s="102"/>
      <c r="K32" s="102"/>
    </row>
    <row r="33" spans="1:26" ht="12.75" customHeight="1" x14ac:dyDescent="0.2">
      <c r="A33" s="102"/>
      <c r="B33" s="232" t="s">
        <v>79</v>
      </c>
      <c r="C33" s="102"/>
      <c r="D33" s="102"/>
      <c r="E33" s="113"/>
      <c r="F33" s="147">
        <v>10</v>
      </c>
      <c r="G33" s="114" t="s">
        <v>49</v>
      </c>
      <c r="H33" s="160">
        <f>F33</f>
        <v>10</v>
      </c>
      <c r="I33" s="118"/>
      <c r="J33" s="102"/>
      <c r="K33" s="102"/>
    </row>
    <row r="34" spans="1:26" ht="12.75" customHeight="1" x14ac:dyDescent="0.2">
      <c r="A34" s="102"/>
      <c r="B34" s="232" t="s">
        <v>80</v>
      </c>
      <c r="C34" s="102"/>
      <c r="D34" s="102"/>
      <c r="E34" s="113"/>
      <c r="F34" s="147">
        <v>15</v>
      </c>
      <c r="G34" s="113" t="s">
        <v>49</v>
      </c>
      <c r="H34" s="160">
        <f>F34</f>
        <v>15</v>
      </c>
      <c r="I34" s="118"/>
      <c r="J34" s="102"/>
      <c r="K34" s="102"/>
    </row>
    <row r="35" spans="1:26" ht="12.75" customHeight="1" x14ac:dyDescent="0.2">
      <c r="A35" s="102"/>
      <c r="B35" s="232" t="s">
        <v>81</v>
      </c>
      <c r="C35" s="102"/>
      <c r="D35" s="113"/>
      <c r="E35" s="113"/>
      <c r="F35" s="153">
        <v>8</v>
      </c>
      <c r="G35" s="114" t="s">
        <v>49</v>
      </c>
      <c r="H35" s="164">
        <f>F35</f>
        <v>8</v>
      </c>
      <c r="I35" s="118"/>
      <c r="J35" s="102"/>
      <c r="K35" s="102"/>
    </row>
    <row r="36" spans="1:26" ht="12.75" customHeight="1" x14ac:dyDescent="0.2">
      <c r="A36" s="102"/>
      <c r="B36" s="125" t="s">
        <v>82</v>
      </c>
      <c r="C36" s="93"/>
      <c r="D36" s="126"/>
      <c r="E36" s="126"/>
      <c r="F36" s="126"/>
      <c r="G36" s="126"/>
      <c r="H36" s="100">
        <f>SUM(H26:H35)</f>
        <v>84.252013698630137</v>
      </c>
      <c r="I36" s="118"/>
      <c r="J36" s="102"/>
      <c r="K36" s="102"/>
    </row>
    <row r="37" spans="1:26" ht="12.75" customHeight="1" x14ac:dyDescent="0.2">
      <c r="A37" s="231" t="s">
        <v>83</v>
      </c>
      <c r="B37" s="231"/>
      <c r="C37" s="231"/>
      <c r="D37" s="231"/>
      <c r="E37" s="231"/>
      <c r="F37" s="231"/>
      <c r="G37" s="231"/>
      <c r="H37" s="231"/>
      <c r="I37" s="134"/>
      <c r="J37" s="133"/>
      <c r="K37" s="102"/>
    </row>
    <row r="38" spans="1:26" ht="12.75" customHeight="1" x14ac:dyDescent="0.2">
      <c r="A38" s="121" t="s">
        <v>84</v>
      </c>
      <c r="B38" s="232"/>
      <c r="C38" s="232"/>
      <c r="D38" s="232"/>
      <c r="E38" s="232"/>
      <c r="F38" s="232"/>
      <c r="G38" s="232"/>
      <c r="H38" s="232"/>
      <c r="I38" s="118"/>
      <c r="J38" s="102"/>
      <c r="K38" s="102"/>
    </row>
    <row r="39" spans="1:26" ht="12.75" customHeight="1" x14ac:dyDescent="0.2">
      <c r="A39" s="102"/>
      <c r="B39" s="232" t="s">
        <v>85</v>
      </c>
      <c r="C39" s="102"/>
      <c r="D39" s="154">
        <v>0.9</v>
      </c>
      <c r="E39" s="232" t="s">
        <v>86</v>
      </c>
      <c r="F39" s="102"/>
      <c r="G39" s="127"/>
      <c r="H39" s="101">
        <f>D39*H18</f>
        <v>135</v>
      </c>
      <c r="I39" s="118"/>
      <c r="J39" s="102"/>
      <c r="K39" s="102"/>
    </row>
    <row r="40" spans="1:26" ht="12.75" customHeight="1" x14ac:dyDescent="0.2">
      <c r="A40" s="50" t="s">
        <v>114</v>
      </c>
      <c r="B40" s="139"/>
      <c r="C40" s="138"/>
      <c r="D40" s="140"/>
      <c r="E40" s="139"/>
      <c r="F40" s="138"/>
      <c r="G40" s="141"/>
      <c r="H40" s="142"/>
      <c r="I40" s="143"/>
      <c r="J40" s="138"/>
      <c r="K40" s="102"/>
    </row>
    <row r="41" spans="1:26" ht="12.75" customHeight="1" x14ac:dyDescent="0.2">
      <c r="A41" s="102"/>
      <c r="B41" s="232" t="s">
        <v>87</v>
      </c>
      <c r="C41" s="102"/>
      <c r="D41" s="102"/>
      <c r="E41" s="102"/>
      <c r="F41" s="102"/>
      <c r="G41" s="102"/>
      <c r="H41" s="101">
        <f>(H23+H46+H36)/H19</f>
        <v>1.4759400456621004</v>
      </c>
      <c r="I41" s="118"/>
      <c r="J41" s="102"/>
      <c r="K41" s="102"/>
    </row>
    <row r="42" spans="1:26" ht="12.75" customHeight="1" x14ac:dyDescent="0.2">
      <c r="A42" s="231" t="s">
        <v>88</v>
      </c>
      <c r="B42" s="231"/>
      <c r="C42" s="231"/>
      <c r="D42" s="231"/>
      <c r="E42" s="231"/>
      <c r="F42" s="231"/>
      <c r="G42" s="231"/>
      <c r="H42" s="231"/>
      <c r="I42" s="134"/>
      <c r="J42" s="133"/>
      <c r="K42" s="102"/>
    </row>
    <row r="43" spans="1:26" ht="12.75" customHeight="1" x14ac:dyDescent="0.2">
      <c r="A43" s="102"/>
      <c r="B43" s="232" t="s">
        <v>89</v>
      </c>
      <c r="C43" s="102"/>
      <c r="D43" s="102"/>
      <c r="E43" s="102"/>
      <c r="F43" s="102"/>
      <c r="G43" s="102"/>
      <c r="H43" s="162">
        <f>H9</f>
        <v>540</v>
      </c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</row>
    <row r="44" spans="1:26" ht="12.75" customHeight="1" x14ac:dyDescent="0.2">
      <c r="A44" s="102"/>
      <c r="B44" s="232" t="s">
        <v>90</v>
      </c>
      <c r="C44" s="102"/>
      <c r="D44" s="102"/>
      <c r="E44" s="102"/>
      <c r="F44" s="102"/>
      <c r="G44" s="102"/>
      <c r="H44" s="162">
        <f>H16+H23+H36</f>
        <v>435.78201369863012</v>
      </c>
      <c r="I44" s="102"/>
      <c r="J44" s="102"/>
      <c r="K44" s="102"/>
    </row>
    <row r="45" spans="1:26" ht="12.75" customHeight="1" x14ac:dyDescent="0.2">
      <c r="A45" s="232" t="s">
        <v>91</v>
      </c>
      <c r="B45" s="102"/>
      <c r="C45" s="232"/>
      <c r="D45" s="232"/>
      <c r="E45" s="232"/>
      <c r="F45" s="232"/>
      <c r="G45" s="232" t="s">
        <v>49</v>
      </c>
      <c r="H45" s="101">
        <f>H43-H44</f>
        <v>104.21798630136988</v>
      </c>
      <c r="I45" s="118"/>
      <c r="J45" s="102"/>
      <c r="K45" s="102"/>
    </row>
    <row r="46" spans="1:26" ht="12.75" customHeight="1" x14ac:dyDescent="0.2">
      <c r="A46" s="102"/>
      <c r="B46" s="232" t="s">
        <v>92</v>
      </c>
      <c r="C46" s="102"/>
      <c r="D46" s="102"/>
      <c r="E46" s="102"/>
      <c r="F46" s="102"/>
      <c r="G46" s="102"/>
      <c r="H46" s="162">
        <f>H39</f>
        <v>135</v>
      </c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</row>
    <row r="47" spans="1:26" ht="12.75" customHeight="1" x14ac:dyDescent="0.2">
      <c r="A47" s="232" t="s">
        <v>93</v>
      </c>
      <c r="B47" s="102"/>
      <c r="C47" s="232"/>
      <c r="D47" s="232"/>
      <c r="E47" s="232"/>
      <c r="F47" s="232"/>
      <c r="G47" s="232" t="s">
        <v>49</v>
      </c>
      <c r="H47" s="101">
        <f>H45-H46</f>
        <v>-30.782013698630124</v>
      </c>
      <c r="I47" s="118"/>
      <c r="J47" s="102"/>
      <c r="K47" s="102"/>
    </row>
    <row r="48" spans="1:26" ht="12.75" customHeight="1" x14ac:dyDescent="0.2">
      <c r="A48" s="231" t="s">
        <v>94</v>
      </c>
      <c r="B48" s="231"/>
      <c r="C48" s="231"/>
      <c r="D48" s="231"/>
      <c r="E48" s="231"/>
      <c r="F48" s="231"/>
      <c r="G48" s="231"/>
      <c r="H48" s="132"/>
      <c r="I48" s="132"/>
      <c r="J48" s="231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12.75" customHeight="1" x14ac:dyDescent="0.2">
      <c r="A49" s="102"/>
      <c r="B49" s="232" t="s">
        <v>95</v>
      </c>
      <c r="C49" s="232"/>
      <c r="D49" s="102"/>
      <c r="E49" s="102"/>
      <c r="F49" s="102"/>
      <c r="G49" s="102"/>
      <c r="H49" s="165">
        <f>(H44+H46)/(D9/100)</f>
        <v>142.69550342465755</v>
      </c>
      <c r="I49" s="115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</row>
    <row r="50" spans="1:26" ht="12.75" customHeight="1" x14ac:dyDescent="0.2">
      <c r="A50" s="102"/>
      <c r="B50" s="232" t="s">
        <v>96</v>
      </c>
      <c r="C50" s="232"/>
      <c r="D50" s="102"/>
      <c r="E50" s="102"/>
      <c r="F50" s="102"/>
      <c r="G50" s="102"/>
      <c r="H50" s="165">
        <f>(H44+H46-H35)/(D9/100)</f>
        <v>140.69550342465755</v>
      </c>
      <c r="I50" s="102"/>
      <c r="J50" s="102"/>
      <c r="K50" s="102"/>
    </row>
    <row r="51" spans="1:26" ht="12.75" customHeight="1" x14ac:dyDescent="0.2">
      <c r="A51" s="232"/>
      <c r="B51" s="102"/>
      <c r="C51" s="232" t="s">
        <v>97</v>
      </c>
      <c r="D51" s="102"/>
      <c r="E51" s="102"/>
      <c r="F51" s="155">
        <v>100</v>
      </c>
      <c r="G51" s="232" t="s">
        <v>59</v>
      </c>
      <c r="H51" s="102"/>
      <c r="I51" s="118"/>
      <c r="J51" s="102"/>
      <c r="K51" s="102"/>
    </row>
    <row r="52" spans="1:26" ht="12.75" customHeight="1" x14ac:dyDescent="0.2">
      <c r="A52" s="102"/>
      <c r="B52" s="232" t="s">
        <v>98</v>
      </c>
      <c r="C52" s="102"/>
      <c r="D52" s="102"/>
      <c r="E52" s="102"/>
      <c r="F52" s="102"/>
      <c r="G52" s="102"/>
      <c r="H52" s="101">
        <f>(H9-H23-H36-H39-H15)/F51*100</f>
        <v>94.217986301369876</v>
      </c>
      <c r="I52" s="102"/>
      <c r="J52" s="102"/>
      <c r="K52" s="102"/>
    </row>
    <row r="53" spans="1:26" ht="12.75" customHeight="1" x14ac:dyDescent="0.2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02"/>
    </row>
    <row r="54" spans="1:26" ht="12.75" customHeight="1" x14ac:dyDescent="0.25">
      <c r="A54" s="128" t="s">
        <v>36</v>
      </c>
      <c r="B54" s="129"/>
      <c r="C54" s="129"/>
      <c r="D54" s="129"/>
      <c r="E54" s="166" t="str">
        <f>HYPERLINK("http://fyi.extension.wisc.edu/wbic/","http://fyi.extension.wisc.edu/wbic/")</f>
        <v>http://fyi.extension.wisc.edu/wbic/</v>
      </c>
      <c r="F54" s="129"/>
      <c r="G54" s="129"/>
      <c r="H54" s="129"/>
      <c r="I54" s="129"/>
      <c r="J54" s="129"/>
      <c r="K54" s="102"/>
    </row>
    <row r="55" spans="1:26" ht="9" customHeight="1" x14ac:dyDescent="0.25">
      <c r="A55" s="128"/>
      <c r="B55" s="129"/>
      <c r="C55" s="129"/>
      <c r="D55" s="129"/>
      <c r="E55" s="130"/>
      <c r="F55" s="129"/>
      <c r="G55" s="129"/>
      <c r="H55" s="129"/>
      <c r="I55" s="129"/>
      <c r="J55" s="129"/>
      <c r="K55" s="102"/>
    </row>
    <row r="56" spans="1:26" ht="24" customHeight="1" x14ac:dyDescent="0.2">
      <c r="A56" s="284" t="s">
        <v>45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</row>
    <row r="57" spans="1:26" ht="12.75" customHeight="1" x14ac:dyDescent="0.2">
      <c r="A57" s="285" t="s">
        <v>47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</row>
    <row r="58" spans="1:26" ht="12.75" customHeight="1" x14ac:dyDescent="0.2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1:26" ht="12.75" customHeight="1" x14ac:dyDescent="0.2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1:26" ht="12.75" customHeight="1" x14ac:dyDescent="0.2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1:26" ht="12.75" customHeight="1" x14ac:dyDescent="0.2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1:26" ht="12.75" customHeight="1" x14ac:dyDescent="0.2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1:26" ht="12.75" customHeight="1" x14ac:dyDescent="0.2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1:26" ht="12.75" customHeight="1" x14ac:dyDescent="0.2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1:11" ht="12.75" customHeight="1" x14ac:dyDescent="0.2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1:11" ht="12.75" customHeight="1" x14ac:dyDescent="0.2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1:11" ht="12.75" customHeight="1" x14ac:dyDescent="0.2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1:11" ht="12.75" customHeight="1" x14ac:dyDescent="0.2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1:11" ht="12.75" customHeight="1" x14ac:dyDescent="0.2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2.75" customHeight="1" x14ac:dyDescent="0.2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1:11" ht="12.75" customHeight="1" x14ac:dyDescent="0.2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1:11" ht="12.75" customHeight="1" x14ac:dyDescent="0.2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1:11" ht="12.75" customHeight="1" x14ac:dyDescent="0.2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1:11" ht="12.75" customHeight="1" x14ac:dyDescent="0.2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1:11" ht="12.75" customHeight="1" x14ac:dyDescent="0.2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1:11" ht="12.75" customHeight="1" x14ac:dyDescent="0.2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1:11" ht="12.75" customHeight="1" x14ac:dyDescent="0.2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1:11" ht="12.75" customHeight="1" x14ac:dyDescent="0.2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1:11" ht="12.75" customHeight="1" x14ac:dyDescent="0.2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1:11" ht="12.75" customHeight="1" x14ac:dyDescent="0.2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1:11" ht="12.75" customHeight="1" x14ac:dyDescent="0.2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1:11" ht="12.75" customHeight="1" x14ac:dyDescent="0.2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1:11" ht="12.75" customHeight="1" x14ac:dyDescent="0.2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1:11" ht="12.75" customHeight="1" x14ac:dyDescent="0.2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1:11" ht="12.75" customHeight="1" x14ac:dyDescent="0.2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1:11" ht="12.75" customHeight="1" x14ac:dyDescent="0.2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1:11" ht="12.75" customHeight="1" x14ac:dyDescent="0.2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1:11" ht="12.75" customHeight="1" x14ac:dyDescent="0.2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1:11" ht="12.75" customHeight="1" x14ac:dyDescent="0.2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1:11" ht="12.75" customHeight="1" x14ac:dyDescent="0.2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1:11" ht="12.75" customHeight="1" x14ac:dyDescent="0.2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1:11" ht="12.75" customHeight="1" x14ac:dyDescent="0.2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1:11" ht="12.75" customHeight="1" x14ac:dyDescent="0.2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1:11" ht="12.75" customHeight="1" x14ac:dyDescent="0.2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1:11" ht="12.75" customHeight="1" x14ac:dyDescent="0.2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1:11" ht="12.75" customHeight="1" x14ac:dyDescent="0.2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1:11" ht="12.75" customHeight="1" x14ac:dyDescent="0.2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1:11" ht="12.75" customHeight="1" x14ac:dyDescent="0.2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1:11" ht="12.75" customHeight="1" x14ac:dyDescent="0.2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1:11" ht="12.75" customHeight="1" x14ac:dyDescent="0.2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1:11" ht="12.75" customHeight="1" x14ac:dyDescent="0.2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1:11" ht="12.75" customHeight="1" x14ac:dyDescent="0.2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1:11" ht="12.75" customHeight="1" x14ac:dyDescent="0.2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1:11" ht="12.75" customHeight="1" x14ac:dyDescent="0.2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1:11" ht="12.75" customHeight="1" x14ac:dyDescent="0.2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1:11" ht="12.75" customHeight="1" x14ac:dyDescent="0.2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1:11" ht="12.75" customHeight="1" x14ac:dyDescent="0.2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1:11" ht="12.75" customHeight="1" x14ac:dyDescent="0.2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1:11" ht="12.75" customHeight="1" x14ac:dyDescent="0.2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1:11" ht="12.75" customHeight="1" x14ac:dyDescent="0.2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1:11" ht="12.75" customHeight="1" x14ac:dyDescent="0.2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</row>
    <row r="112" spans="1:11" ht="12.75" customHeight="1" x14ac:dyDescent="0.2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</row>
    <row r="113" spans="1:11" ht="12.75" customHeight="1" x14ac:dyDescent="0.2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</row>
    <row r="114" spans="1:11" ht="12.75" customHeight="1" x14ac:dyDescent="0.2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</row>
    <row r="115" spans="1:11" ht="12.75" customHeight="1" x14ac:dyDescent="0.2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</row>
    <row r="116" spans="1:11" ht="12.75" customHeight="1" x14ac:dyDescent="0.2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</row>
    <row r="117" spans="1:11" ht="12.75" customHeight="1" x14ac:dyDescent="0.2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</row>
    <row r="118" spans="1:11" ht="12.75" customHeight="1" x14ac:dyDescent="0.2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</row>
    <row r="119" spans="1:11" ht="12.75" customHeight="1" x14ac:dyDescent="0.2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</row>
    <row r="120" spans="1:11" ht="12.75" customHeight="1" x14ac:dyDescent="0.2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</row>
    <row r="121" spans="1:11" ht="12.75" customHeight="1" x14ac:dyDescent="0.2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</row>
    <row r="122" spans="1:11" ht="12.75" customHeight="1" x14ac:dyDescent="0.2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</row>
    <row r="123" spans="1:11" ht="12.75" customHeight="1" x14ac:dyDescent="0.2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</row>
    <row r="124" spans="1:11" ht="12.75" customHeight="1" x14ac:dyDescent="0.2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</row>
    <row r="125" spans="1:11" ht="12.75" customHeight="1" x14ac:dyDescent="0.2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</row>
    <row r="126" spans="1:11" ht="12.75" customHeight="1" x14ac:dyDescent="0.2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</row>
    <row r="127" spans="1:11" ht="12.75" customHeight="1" x14ac:dyDescent="0.2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</row>
    <row r="128" spans="1:11" ht="12.75" customHeight="1" x14ac:dyDescent="0.2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</row>
    <row r="129" spans="1:11" ht="12.75" customHeight="1" x14ac:dyDescent="0.2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</row>
    <row r="130" spans="1:11" ht="12.75" customHeight="1" x14ac:dyDescent="0.2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</row>
    <row r="131" spans="1:11" ht="12.75" customHeight="1" x14ac:dyDescent="0.2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</row>
    <row r="132" spans="1:11" ht="12.75" customHeight="1" x14ac:dyDescent="0.2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</row>
    <row r="133" spans="1:11" ht="12.75" customHeight="1" x14ac:dyDescent="0.2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</row>
    <row r="134" spans="1:11" ht="12.75" customHeight="1" x14ac:dyDescent="0.2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</row>
    <row r="135" spans="1:11" ht="12.75" customHeight="1" x14ac:dyDescent="0.2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</row>
    <row r="136" spans="1:11" ht="12.75" customHeight="1" x14ac:dyDescent="0.2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</row>
    <row r="137" spans="1:11" ht="12.75" customHeight="1" x14ac:dyDescent="0.2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</row>
    <row r="138" spans="1:11" ht="12.75" customHeight="1" x14ac:dyDescent="0.2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</row>
    <row r="139" spans="1:11" ht="12.75" customHeight="1" x14ac:dyDescent="0.2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</row>
    <row r="140" spans="1:11" ht="12.75" customHeight="1" x14ac:dyDescent="0.2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</row>
    <row r="141" spans="1:11" ht="12.75" customHeight="1" x14ac:dyDescent="0.2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</row>
    <row r="142" spans="1:11" ht="12.75" customHeight="1" x14ac:dyDescent="0.2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</row>
    <row r="143" spans="1:11" ht="12.75" customHeight="1" x14ac:dyDescent="0.2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</row>
    <row r="144" spans="1:11" ht="12.75" customHeight="1" x14ac:dyDescent="0.2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</row>
    <row r="145" spans="1:11" ht="12.75" customHeight="1" x14ac:dyDescent="0.2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</row>
    <row r="146" spans="1:11" ht="12.75" customHeight="1" x14ac:dyDescent="0.2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</row>
    <row r="147" spans="1:11" ht="12.75" customHeight="1" x14ac:dyDescent="0.2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</row>
    <row r="148" spans="1:11" ht="12.75" customHeight="1" x14ac:dyDescent="0.2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</row>
    <row r="149" spans="1:11" ht="12.75" customHeight="1" x14ac:dyDescent="0.2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</row>
    <row r="150" spans="1:11" ht="12.75" customHeight="1" x14ac:dyDescent="0.2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</row>
    <row r="151" spans="1:11" ht="12.75" customHeight="1" x14ac:dyDescent="0.2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</row>
    <row r="152" spans="1:11" ht="12.75" customHeight="1" x14ac:dyDescent="0.2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</row>
    <row r="153" spans="1:11" ht="12.75" customHeight="1" x14ac:dyDescent="0.2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</row>
    <row r="154" spans="1:11" ht="12.75" customHeight="1" x14ac:dyDescent="0.2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</row>
    <row r="155" spans="1:11" ht="12.75" customHeight="1" x14ac:dyDescent="0.2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</row>
    <row r="156" spans="1:11" ht="12.75" customHeight="1" x14ac:dyDescent="0.2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</row>
    <row r="157" spans="1:11" ht="12.75" customHeight="1" x14ac:dyDescent="0.2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</row>
    <row r="158" spans="1:11" ht="12.75" customHeight="1" x14ac:dyDescent="0.2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</row>
    <row r="159" spans="1:11" ht="12.75" customHeight="1" x14ac:dyDescent="0.2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</row>
    <row r="160" spans="1:11" ht="12.75" customHeight="1" x14ac:dyDescent="0.2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</row>
    <row r="161" spans="1:11" ht="12.75" customHeight="1" x14ac:dyDescent="0.2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</row>
    <row r="162" spans="1:11" ht="12.75" customHeight="1" x14ac:dyDescent="0.2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</row>
    <row r="163" spans="1:11" ht="12.75" customHeight="1" x14ac:dyDescent="0.2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</row>
    <row r="164" spans="1:11" ht="12.75" customHeight="1" x14ac:dyDescent="0.2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</row>
    <row r="165" spans="1:11" ht="12.75" customHeight="1" x14ac:dyDescent="0.2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</row>
    <row r="166" spans="1:11" ht="12.75" customHeight="1" x14ac:dyDescent="0.2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</row>
    <row r="167" spans="1:11" ht="12.75" customHeight="1" x14ac:dyDescent="0.2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</row>
    <row r="168" spans="1:11" ht="12.75" customHeight="1" x14ac:dyDescent="0.2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</row>
    <row r="169" spans="1:11" ht="12.75" customHeight="1" x14ac:dyDescent="0.2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</row>
    <row r="170" spans="1:11" ht="12.75" customHeight="1" x14ac:dyDescent="0.2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</row>
    <row r="171" spans="1:11" ht="12.75" customHeight="1" x14ac:dyDescent="0.2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</row>
    <row r="172" spans="1:11" ht="12.75" customHeight="1" x14ac:dyDescent="0.2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</row>
    <row r="173" spans="1:11" ht="12.75" customHeight="1" x14ac:dyDescent="0.2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</row>
    <row r="174" spans="1:11" ht="12.75" customHeight="1" x14ac:dyDescent="0.2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</row>
    <row r="175" spans="1:11" ht="12.75" customHeight="1" x14ac:dyDescent="0.2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</row>
    <row r="176" spans="1:11" ht="12.75" customHeight="1" x14ac:dyDescent="0.2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</row>
    <row r="177" spans="1:11" ht="12.75" customHeight="1" x14ac:dyDescent="0.2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</row>
    <row r="178" spans="1:11" ht="12.75" customHeight="1" x14ac:dyDescent="0.2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</row>
    <row r="179" spans="1:11" ht="12.75" customHeight="1" x14ac:dyDescent="0.2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</row>
    <row r="180" spans="1:11" ht="12.75" customHeight="1" x14ac:dyDescent="0.2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</row>
    <row r="181" spans="1:11" ht="12.75" customHeight="1" x14ac:dyDescent="0.2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</row>
    <row r="182" spans="1:11" ht="12.75" customHeight="1" x14ac:dyDescent="0.2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</row>
    <row r="183" spans="1:11" ht="12.75" customHeight="1" x14ac:dyDescent="0.2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</row>
    <row r="184" spans="1:11" ht="12.75" customHeight="1" x14ac:dyDescent="0.2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</row>
    <row r="185" spans="1:11" ht="12.75" customHeight="1" x14ac:dyDescent="0.2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</row>
    <row r="186" spans="1:11" ht="12.75" customHeight="1" x14ac:dyDescent="0.2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</row>
    <row r="187" spans="1:11" ht="12.75" customHeight="1" x14ac:dyDescent="0.2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</row>
    <row r="188" spans="1:11" ht="12.75" customHeight="1" x14ac:dyDescent="0.2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</row>
    <row r="189" spans="1:11" ht="12.75" customHeight="1" x14ac:dyDescent="0.2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</row>
    <row r="190" spans="1:11" ht="12.75" customHeight="1" x14ac:dyDescent="0.2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</row>
    <row r="191" spans="1:11" ht="12.75" customHeight="1" x14ac:dyDescent="0.2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</row>
    <row r="192" spans="1:11" ht="12.75" customHeight="1" x14ac:dyDescent="0.2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</row>
    <row r="193" spans="1:11" ht="12.75" customHeight="1" x14ac:dyDescent="0.2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</row>
    <row r="194" spans="1:11" ht="12.75" customHeight="1" x14ac:dyDescent="0.2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</row>
    <row r="195" spans="1:11" ht="12.75" customHeight="1" x14ac:dyDescent="0.2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</row>
    <row r="196" spans="1:11" ht="12.75" customHeight="1" x14ac:dyDescent="0.2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</row>
    <row r="197" spans="1:11" ht="12.75" customHeight="1" x14ac:dyDescent="0.2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</row>
    <row r="198" spans="1:11" ht="12.75" customHeight="1" x14ac:dyDescent="0.2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</row>
    <row r="199" spans="1:11" ht="12.75" customHeight="1" x14ac:dyDescent="0.2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</row>
    <row r="200" spans="1:11" ht="12.75" customHeight="1" x14ac:dyDescent="0.2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</row>
    <row r="201" spans="1:11" ht="12.75" customHeight="1" x14ac:dyDescent="0.2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</row>
    <row r="202" spans="1:11" ht="12.75" customHeight="1" x14ac:dyDescent="0.2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</row>
    <row r="203" spans="1:11" ht="12.75" customHeight="1" x14ac:dyDescent="0.2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</row>
    <row r="204" spans="1:11" ht="12.75" customHeight="1" x14ac:dyDescent="0.2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</row>
    <row r="205" spans="1:11" ht="12.75" customHeight="1" x14ac:dyDescent="0.2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</row>
    <row r="206" spans="1:11" ht="12.75" customHeight="1" x14ac:dyDescent="0.2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</row>
    <row r="207" spans="1:11" ht="12.75" customHeight="1" x14ac:dyDescent="0.2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</row>
    <row r="208" spans="1:11" ht="12.75" customHeight="1" x14ac:dyDescent="0.2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</row>
    <row r="209" spans="1:11" ht="12.75" customHeight="1" x14ac:dyDescent="0.2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</row>
    <row r="210" spans="1:11" ht="12.75" customHeight="1" x14ac:dyDescent="0.2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</row>
    <row r="211" spans="1:11" ht="12.75" customHeight="1" x14ac:dyDescent="0.2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</row>
    <row r="212" spans="1:11" ht="12.75" customHeight="1" x14ac:dyDescent="0.2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</row>
    <row r="213" spans="1:11" ht="12.75" customHeight="1" x14ac:dyDescent="0.2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</row>
    <row r="214" spans="1:11" ht="12.75" customHeight="1" x14ac:dyDescent="0.2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</row>
    <row r="215" spans="1:11" ht="12.75" customHeight="1" x14ac:dyDescent="0.2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</row>
    <row r="216" spans="1:11" ht="12.75" customHeight="1" x14ac:dyDescent="0.2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</row>
    <row r="217" spans="1:11" ht="12.75" customHeight="1" x14ac:dyDescent="0.2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</row>
    <row r="218" spans="1:11" ht="12.75" customHeight="1" x14ac:dyDescent="0.2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</row>
    <row r="219" spans="1:11" ht="12.75" customHeight="1" x14ac:dyDescent="0.2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</row>
    <row r="220" spans="1:11" ht="12.75" customHeight="1" x14ac:dyDescent="0.2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</row>
    <row r="221" spans="1:11" ht="12.75" customHeight="1" x14ac:dyDescent="0.2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</row>
    <row r="222" spans="1:11" ht="12.75" customHeight="1" x14ac:dyDescent="0.2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</row>
    <row r="223" spans="1:11" ht="12.75" customHeight="1" x14ac:dyDescent="0.2">
      <c r="A223" s="102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</row>
    <row r="224" spans="1:11" ht="12.75" customHeight="1" x14ac:dyDescent="0.2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</row>
    <row r="225" spans="1:11" ht="12.75" customHeight="1" x14ac:dyDescent="0.2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</row>
    <row r="226" spans="1:11" ht="12.75" customHeight="1" x14ac:dyDescent="0.2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</row>
    <row r="227" spans="1:11" ht="12.75" customHeight="1" x14ac:dyDescent="0.2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</row>
    <row r="228" spans="1:11" ht="12.75" customHeight="1" x14ac:dyDescent="0.2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</row>
    <row r="229" spans="1:11" ht="12.75" customHeight="1" x14ac:dyDescent="0.2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</row>
    <row r="230" spans="1:11" ht="12.75" customHeight="1" x14ac:dyDescent="0.2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</row>
    <row r="231" spans="1:11" ht="12.75" customHeight="1" x14ac:dyDescent="0.2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</row>
    <row r="232" spans="1:11" ht="12.75" customHeight="1" x14ac:dyDescent="0.2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</row>
    <row r="233" spans="1:11" ht="12.75" customHeight="1" x14ac:dyDescent="0.2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</row>
    <row r="234" spans="1:11" ht="12.75" customHeight="1" x14ac:dyDescent="0.2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</row>
    <row r="235" spans="1:11" ht="12.75" customHeight="1" x14ac:dyDescent="0.2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</row>
    <row r="236" spans="1:11" ht="12.75" customHeight="1" x14ac:dyDescent="0.2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</row>
    <row r="237" spans="1:11" ht="12.75" customHeight="1" x14ac:dyDescent="0.2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</row>
    <row r="238" spans="1:11" ht="12.75" customHeight="1" x14ac:dyDescent="0.2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</row>
    <row r="239" spans="1:11" ht="12.75" customHeight="1" x14ac:dyDescent="0.2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</row>
    <row r="240" spans="1:11" ht="12.75" customHeight="1" x14ac:dyDescent="0.2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</row>
    <row r="241" spans="1:11" ht="12.75" customHeight="1" x14ac:dyDescent="0.2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</row>
    <row r="242" spans="1:11" ht="12.75" customHeight="1" x14ac:dyDescent="0.2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</row>
    <row r="243" spans="1:11" ht="12.75" customHeight="1" x14ac:dyDescent="0.2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</row>
    <row r="244" spans="1:11" ht="12.75" customHeight="1" x14ac:dyDescent="0.2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</row>
    <row r="245" spans="1:11" ht="12.75" customHeight="1" x14ac:dyDescent="0.2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</row>
    <row r="246" spans="1:11" ht="12.75" customHeight="1" x14ac:dyDescent="0.2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</row>
    <row r="247" spans="1:11" ht="12.75" customHeight="1" x14ac:dyDescent="0.2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</row>
    <row r="248" spans="1:11" ht="12.75" customHeight="1" x14ac:dyDescent="0.2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</row>
    <row r="249" spans="1:11" ht="12.75" customHeight="1" x14ac:dyDescent="0.2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</row>
    <row r="250" spans="1:11" ht="12.75" customHeight="1" x14ac:dyDescent="0.2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</row>
    <row r="251" spans="1:11" ht="12.75" customHeight="1" x14ac:dyDescent="0.2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</row>
    <row r="252" spans="1:11" ht="12.75" customHeight="1" x14ac:dyDescent="0.2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</row>
    <row r="253" spans="1:11" ht="12.75" customHeight="1" x14ac:dyDescent="0.2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</row>
    <row r="254" spans="1:11" ht="12.75" customHeight="1" x14ac:dyDescent="0.2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</row>
    <row r="255" spans="1:11" ht="12.75" customHeight="1" x14ac:dyDescent="0.2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</row>
    <row r="256" spans="1:11" ht="12.75" customHeight="1" x14ac:dyDescent="0.2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</row>
    <row r="257" spans="1:11" ht="12.75" customHeight="1" x14ac:dyDescent="0.2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</row>
    <row r="258" spans="1:11" ht="12.75" customHeight="1" x14ac:dyDescent="0.2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</row>
    <row r="259" spans="1:11" ht="12.75" customHeight="1" x14ac:dyDescent="0.2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</row>
    <row r="260" spans="1:11" ht="12.75" customHeight="1" x14ac:dyDescent="0.2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</row>
    <row r="261" spans="1:11" ht="12.75" customHeight="1" x14ac:dyDescent="0.2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</row>
    <row r="262" spans="1:11" ht="12.75" customHeight="1" x14ac:dyDescent="0.2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</row>
    <row r="263" spans="1:11" ht="12.75" customHeight="1" x14ac:dyDescent="0.2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</row>
    <row r="264" spans="1:11" ht="12.75" customHeight="1" x14ac:dyDescent="0.2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</row>
    <row r="265" spans="1:11" ht="12.75" customHeight="1" x14ac:dyDescent="0.2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</row>
    <row r="266" spans="1:11" ht="12.75" customHeight="1" x14ac:dyDescent="0.2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</row>
    <row r="267" spans="1:11" ht="12.75" customHeight="1" x14ac:dyDescent="0.2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</row>
    <row r="268" spans="1:11" ht="12.75" customHeight="1" x14ac:dyDescent="0.2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</row>
    <row r="269" spans="1:11" ht="12.75" customHeight="1" x14ac:dyDescent="0.2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</row>
    <row r="270" spans="1:11" ht="12.75" customHeight="1" x14ac:dyDescent="0.2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</row>
    <row r="271" spans="1:11" ht="12.75" customHeight="1" x14ac:dyDescent="0.2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</row>
    <row r="272" spans="1:11" ht="12.75" customHeight="1" x14ac:dyDescent="0.2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</row>
    <row r="273" spans="1:11" ht="12.75" customHeight="1" x14ac:dyDescent="0.2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</row>
    <row r="274" spans="1:11" ht="12.75" customHeight="1" x14ac:dyDescent="0.2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</row>
    <row r="275" spans="1:11" ht="12.75" customHeight="1" x14ac:dyDescent="0.2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</row>
    <row r="276" spans="1:11" ht="12.75" customHeight="1" x14ac:dyDescent="0.2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</row>
    <row r="277" spans="1:11" ht="12.75" customHeight="1" x14ac:dyDescent="0.2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</row>
    <row r="278" spans="1:11" ht="12.75" customHeight="1" x14ac:dyDescent="0.2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</row>
    <row r="279" spans="1:11" ht="12.75" customHeight="1" x14ac:dyDescent="0.2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</row>
    <row r="280" spans="1:11" ht="12.75" customHeight="1" x14ac:dyDescent="0.2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</row>
    <row r="281" spans="1:11" ht="12.75" customHeight="1" x14ac:dyDescent="0.2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</row>
    <row r="282" spans="1:11" ht="12.75" customHeight="1" x14ac:dyDescent="0.2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</row>
    <row r="283" spans="1:11" ht="12.75" customHeight="1" x14ac:dyDescent="0.2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</row>
    <row r="284" spans="1:11" ht="12.75" customHeight="1" x14ac:dyDescent="0.2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</row>
    <row r="285" spans="1:11" ht="12.75" customHeight="1" x14ac:dyDescent="0.2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</row>
    <row r="286" spans="1:11" ht="12.75" customHeight="1" x14ac:dyDescent="0.2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</row>
    <row r="287" spans="1:11" ht="12.75" customHeight="1" x14ac:dyDescent="0.2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</row>
    <row r="288" spans="1:11" ht="12.75" customHeight="1" x14ac:dyDescent="0.2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</row>
    <row r="289" spans="1:11" ht="12.75" customHeight="1" x14ac:dyDescent="0.2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</row>
    <row r="290" spans="1:11" ht="12.75" customHeight="1" x14ac:dyDescent="0.2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</row>
    <row r="291" spans="1:11" ht="12.75" customHeight="1" x14ac:dyDescent="0.2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</row>
    <row r="292" spans="1:11" ht="12.75" customHeight="1" x14ac:dyDescent="0.2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</row>
    <row r="293" spans="1:11" ht="12.75" customHeight="1" x14ac:dyDescent="0.2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</row>
    <row r="294" spans="1:11" ht="12.75" customHeight="1" x14ac:dyDescent="0.2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</row>
    <row r="295" spans="1:11" ht="12.75" customHeight="1" x14ac:dyDescent="0.2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</row>
    <row r="296" spans="1:11" ht="12.75" customHeight="1" x14ac:dyDescent="0.2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</row>
    <row r="297" spans="1:11" ht="12.75" customHeight="1" x14ac:dyDescent="0.2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</row>
    <row r="298" spans="1:11" ht="12.75" customHeight="1" x14ac:dyDescent="0.2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</row>
    <row r="299" spans="1:11" ht="12.75" customHeight="1" x14ac:dyDescent="0.2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</row>
    <row r="300" spans="1:11" ht="12.75" customHeight="1" x14ac:dyDescent="0.2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</row>
    <row r="301" spans="1:11" ht="12.75" customHeight="1" x14ac:dyDescent="0.2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</row>
    <row r="302" spans="1:11" ht="12.75" customHeight="1" x14ac:dyDescent="0.2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</row>
    <row r="303" spans="1:11" ht="12.75" customHeight="1" x14ac:dyDescent="0.2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</row>
    <row r="304" spans="1:11" ht="12.75" customHeight="1" x14ac:dyDescent="0.2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</row>
    <row r="305" spans="1:11" ht="12.75" customHeight="1" x14ac:dyDescent="0.2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</row>
    <row r="306" spans="1:11" ht="12.75" customHeight="1" x14ac:dyDescent="0.2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</row>
    <row r="307" spans="1:11" ht="12.75" customHeight="1" x14ac:dyDescent="0.2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</row>
    <row r="308" spans="1:11" ht="12.75" customHeight="1" x14ac:dyDescent="0.2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</row>
    <row r="309" spans="1:11" ht="12.75" customHeight="1" x14ac:dyDescent="0.2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</row>
    <row r="310" spans="1:11" ht="12.75" customHeight="1" x14ac:dyDescent="0.2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</row>
    <row r="311" spans="1:11" ht="12.75" customHeight="1" x14ac:dyDescent="0.2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</row>
    <row r="312" spans="1:11" ht="12.75" customHeight="1" x14ac:dyDescent="0.2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</row>
    <row r="313" spans="1:11" ht="12.75" customHeight="1" x14ac:dyDescent="0.2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</row>
    <row r="314" spans="1:11" ht="12.75" customHeight="1" x14ac:dyDescent="0.2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</row>
    <row r="315" spans="1:11" ht="12.75" customHeight="1" x14ac:dyDescent="0.2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</row>
    <row r="316" spans="1:11" ht="12.75" customHeight="1" x14ac:dyDescent="0.2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</row>
    <row r="317" spans="1:11" ht="12.75" customHeight="1" x14ac:dyDescent="0.2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</row>
    <row r="318" spans="1:11" ht="12.75" customHeight="1" x14ac:dyDescent="0.2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</row>
    <row r="319" spans="1:11" ht="12.75" customHeight="1" x14ac:dyDescent="0.2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</row>
    <row r="320" spans="1:11" ht="12.75" customHeight="1" x14ac:dyDescent="0.2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</row>
    <row r="321" spans="1:11" ht="12.75" customHeight="1" x14ac:dyDescent="0.2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</row>
    <row r="322" spans="1:11" ht="12.75" customHeight="1" x14ac:dyDescent="0.2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</row>
    <row r="323" spans="1:11" ht="12.75" customHeight="1" x14ac:dyDescent="0.2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</row>
    <row r="324" spans="1:11" ht="12.75" customHeight="1" x14ac:dyDescent="0.2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</row>
    <row r="325" spans="1:11" ht="12.75" customHeight="1" x14ac:dyDescent="0.2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</row>
    <row r="326" spans="1:11" ht="12.75" customHeight="1" x14ac:dyDescent="0.2">
      <c r="A326" s="102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</row>
    <row r="327" spans="1:11" ht="12.75" customHeight="1" x14ac:dyDescent="0.2">
      <c r="A327" s="102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</row>
    <row r="328" spans="1:11" ht="12.75" customHeight="1" x14ac:dyDescent="0.2">
      <c r="A328" s="102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</row>
    <row r="329" spans="1:11" ht="12.75" customHeight="1" x14ac:dyDescent="0.2">
      <c r="A329" s="102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</row>
    <row r="330" spans="1:11" ht="12.75" customHeight="1" x14ac:dyDescent="0.2">
      <c r="A330" s="102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</row>
    <row r="331" spans="1:11" ht="12.75" customHeight="1" x14ac:dyDescent="0.2">
      <c r="A331" s="102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</row>
    <row r="332" spans="1:11" ht="12.75" customHeight="1" x14ac:dyDescent="0.2">
      <c r="A332" s="102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</row>
    <row r="333" spans="1:11" ht="12.75" customHeight="1" x14ac:dyDescent="0.2">
      <c r="A333" s="102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</row>
    <row r="334" spans="1:11" ht="12.75" customHeight="1" x14ac:dyDescent="0.2">
      <c r="A334" s="102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</row>
    <row r="335" spans="1:11" ht="12.75" customHeight="1" x14ac:dyDescent="0.2">
      <c r="A335" s="102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</row>
    <row r="336" spans="1:11" ht="12.75" customHeight="1" x14ac:dyDescent="0.2">
      <c r="A336" s="102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</row>
    <row r="337" spans="1:11" ht="12.75" customHeight="1" x14ac:dyDescent="0.2">
      <c r="A337" s="102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</row>
    <row r="338" spans="1:11" ht="12.75" customHeight="1" x14ac:dyDescent="0.2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</row>
    <row r="339" spans="1:11" ht="12.75" customHeight="1" x14ac:dyDescent="0.2">
      <c r="A339" s="102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</row>
    <row r="340" spans="1:11" ht="12.75" customHeight="1" x14ac:dyDescent="0.2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</row>
    <row r="341" spans="1:11" ht="12.75" customHeight="1" x14ac:dyDescent="0.2">
      <c r="A341" s="102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</row>
    <row r="342" spans="1:11" ht="12.75" customHeight="1" x14ac:dyDescent="0.2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</row>
    <row r="343" spans="1:11" ht="12.75" customHeight="1" x14ac:dyDescent="0.2">
      <c r="A343" s="102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</row>
    <row r="344" spans="1:11" ht="12.75" customHeight="1" x14ac:dyDescent="0.2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</row>
    <row r="345" spans="1:11" ht="12.75" customHeight="1" x14ac:dyDescent="0.2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</row>
    <row r="346" spans="1:11" ht="12.75" customHeight="1" x14ac:dyDescent="0.2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</row>
    <row r="347" spans="1:11" ht="12.75" customHeight="1" x14ac:dyDescent="0.2">
      <c r="A347" s="102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</row>
    <row r="348" spans="1:11" ht="12.75" customHeight="1" x14ac:dyDescent="0.2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</row>
    <row r="349" spans="1:11" ht="12.75" customHeight="1" x14ac:dyDescent="0.2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</row>
    <row r="350" spans="1:11" ht="12.75" customHeight="1" x14ac:dyDescent="0.2">
      <c r="A350" s="102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</row>
    <row r="351" spans="1:11" ht="12.75" customHeight="1" x14ac:dyDescent="0.2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</row>
    <row r="352" spans="1:11" ht="12.75" customHeight="1" x14ac:dyDescent="0.2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</row>
    <row r="353" spans="1:11" ht="12.75" customHeight="1" x14ac:dyDescent="0.2">
      <c r="A353" s="102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</row>
    <row r="354" spans="1:11" ht="12.75" customHeight="1" x14ac:dyDescent="0.2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</row>
    <row r="355" spans="1:11" ht="12.75" customHeight="1" x14ac:dyDescent="0.2">
      <c r="A355" s="102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</row>
    <row r="356" spans="1:11" ht="12.75" customHeight="1" x14ac:dyDescent="0.2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</row>
    <row r="357" spans="1:11" ht="12.75" customHeight="1" x14ac:dyDescent="0.2">
      <c r="A357" s="102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</row>
    <row r="358" spans="1:11" ht="12.75" customHeight="1" x14ac:dyDescent="0.2">
      <c r="A358" s="102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</row>
    <row r="359" spans="1:11" ht="12.75" customHeight="1" x14ac:dyDescent="0.2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</row>
    <row r="360" spans="1:11" ht="12.75" customHeight="1" x14ac:dyDescent="0.2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</row>
    <row r="361" spans="1:11" ht="12.75" customHeight="1" x14ac:dyDescent="0.2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</row>
    <row r="362" spans="1:11" ht="12.75" customHeight="1" x14ac:dyDescent="0.2">
      <c r="A362" s="102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</row>
    <row r="363" spans="1:11" ht="12.75" customHeight="1" x14ac:dyDescent="0.2">
      <c r="A363" s="102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</row>
    <row r="364" spans="1:11" ht="12.75" customHeight="1" x14ac:dyDescent="0.2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</row>
    <row r="365" spans="1:11" ht="12.75" customHeight="1" x14ac:dyDescent="0.2">
      <c r="A365" s="102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</row>
    <row r="366" spans="1:11" ht="12.75" customHeight="1" x14ac:dyDescent="0.2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</row>
    <row r="367" spans="1:11" ht="12.75" customHeight="1" x14ac:dyDescent="0.2">
      <c r="A367" s="102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</row>
    <row r="368" spans="1:11" ht="12.75" customHeight="1" x14ac:dyDescent="0.2">
      <c r="A368" s="102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</row>
    <row r="369" spans="1:11" ht="12.75" customHeight="1" x14ac:dyDescent="0.2">
      <c r="A369" s="102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</row>
    <row r="370" spans="1:11" ht="12.75" customHeight="1" x14ac:dyDescent="0.2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</row>
    <row r="371" spans="1:11" ht="12.75" customHeight="1" x14ac:dyDescent="0.2">
      <c r="A371" s="102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</row>
    <row r="372" spans="1:11" ht="12.75" customHeight="1" x14ac:dyDescent="0.2">
      <c r="A372" s="102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</row>
    <row r="373" spans="1:11" ht="12.75" customHeight="1" x14ac:dyDescent="0.2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</row>
    <row r="374" spans="1:11" ht="12.75" customHeight="1" x14ac:dyDescent="0.2">
      <c r="A374" s="102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</row>
    <row r="375" spans="1:11" ht="12.75" customHeight="1" x14ac:dyDescent="0.2">
      <c r="A375" s="102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</row>
    <row r="376" spans="1:11" ht="12.75" customHeight="1" x14ac:dyDescent="0.2">
      <c r="A376" s="102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</row>
    <row r="377" spans="1:11" ht="12.75" customHeight="1" x14ac:dyDescent="0.2">
      <c r="A377" s="102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</row>
    <row r="378" spans="1:11" ht="12.75" customHeight="1" x14ac:dyDescent="0.2">
      <c r="A378" s="102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</row>
    <row r="379" spans="1:11" ht="12.75" customHeight="1" x14ac:dyDescent="0.2">
      <c r="A379" s="102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</row>
    <row r="380" spans="1:11" ht="12.75" customHeight="1" x14ac:dyDescent="0.2">
      <c r="A380" s="102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</row>
    <row r="381" spans="1:11" ht="12.75" customHeight="1" x14ac:dyDescent="0.2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</row>
    <row r="382" spans="1:11" ht="12.75" customHeight="1" x14ac:dyDescent="0.2">
      <c r="A382" s="102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</row>
    <row r="383" spans="1:11" ht="12.75" customHeight="1" x14ac:dyDescent="0.2">
      <c r="A383" s="102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</row>
    <row r="384" spans="1:11" ht="12.75" customHeight="1" x14ac:dyDescent="0.2">
      <c r="A384" s="102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</row>
    <row r="385" spans="1:11" ht="12.75" customHeight="1" x14ac:dyDescent="0.2">
      <c r="A385" s="102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</row>
    <row r="386" spans="1:11" ht="12.75" customHeight="1" x14ac:dyDescent="0.2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</row>
    <row r="387" spans="1:11" ht="12.75" customHeight="1" x14ac:dyDescent="0.2">
      <c r="A387" s="102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</row>
    <row r="388" spans="1:11" ht="12.75" customHeight="1" x14ac:dyDescent="0.2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</row>
    <row r="389" spans="1:11" ht="12.75" customHeight="1" x14ac:dyDescent="0.2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</row>
    <row r="390" spans="1:11" ht="12.75" customHeight="1" x14ac:dyDescent="0.2">
      <c r="A390" s="102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</row>
    <row r="391" spans="1:11" ht="12.75" customHeight="1" x14ac:dyDescent="0.2">
      <c r="A391" s="102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</row>
    <row r="392" spans="1:11" ht="12.75" customHeight="1" x14ac:dyDescent="0.2">
      <c r="A392" s="102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</row>
    <row r="393" spans="1:11" ht="12.75" customHeight="1" x14ac:dyDescent="0.2">
      <c r="A393" s="102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</row>
    <row r="394" spans="1:11" ht="12.75" customHeight="1" x14ac:dyDescent="0.2">
      <c r="A394" s="102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</row>
    <row r="395" spans="1:11" ht="12.75" customHeight="1" x14ac:dyDescent="0.2">
      <c r="A395" s="102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</row>
    <row r="396" spans="1:11" ht="12.75" customHeight="1" x14ac:dyDescent="0.2">
      <c r="A396" s="102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</row>
    <row r="397" spans="1:11" ht="12.75" customHeight="1" x14ac:dyDescent="0.2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</row>
    <row r="398" spans="1:11" ht="12.75" customHeight="1" x14ac:dyDescent="0.2">
      <c r="A398" s="102"/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</row>
    <row r="399" spans="1:11" ht="12.75" customHeight="1" x14ac:dyDescent="0.2">
      <c r="A399" s="102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</row>
    <row r="400" spans="1:11" ht="12.75" customHeight="1" x14ac:dyDescent="0.2">
      <c r="A400" s="102"/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</row>
    <row r="401" spans="1:11" ht="12.75" customHeight="1" x14ac:dyDescent="0.2">
      <c r="A401" s="102"/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</row>
    <row r="402" spans="1:11" ht="12.75" customHeight="1" x14ac:dyDescent="0.2">
      <c r="A402" s="102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</row>
    <row r="403" spans="1:11" ht="12.75" customHeight="1" x14ac:dyDescent="0.2">
      <c r="A403" s="102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</row>
    <row r="404" spans="1:11" ht="12.75" customHeight="1" x14ac:dyDescent="0.2">
      <c r="A404" s="102"/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</row>
    <row r="405" spans="1:11" ht="12.75" customHeight="1" x14ac:dyDescent="0.2">
      <c r="A405" s="102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</row>
    <row r="406" spans="1:11" ht="12.75" customHeight="1" x14ac:dyDescent="0.2">
      <c r="A406" s="102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</row>
    <row r="407" spans="1:11" ht="12.75" customHeight="1" x14ac:dyDescent="0.2">
      <c r="A407" s="102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</row>
    <row r="408" spans="1:11" ht="12.75" customHeight="1" x14ac:dyDescent="0.2">
      <c r="A408" s="102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</row>
    <row r="409" spans="1:11" ht="12.75" customHeight="1" x14ac:dyDescent="0.2">
      <c r="A409" s="102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</row>
    <row r="410" spans="1:11" ht="12.75" customHeight="1" x14ac:dyDescent="0.2">
      <c r="A410" s="102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</row>
    <row r="411" spans="1:11" ht="12.75" customHeight="1" x14ac:dyDescent="0.2">
      <c r="A411" s="102"/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</row>
    <row r="412" spans="1:11" ht="12.75" customHeight="1" x14ac:dyDescent="0.2">
      <c r="A412" s="102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</row>
    <row r="413" spans="1:11" ht="12.75" customHeight="1" x14ac:dyDescent="0.2">
      <c r="A413" s="102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</row>
    <row r="414" spans="1:11" ht="12.75" customHeight="1" x14ac:dyDescent="0.2">
      <c r="A414" s="102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</row>
    <row r="415" spans="1:11" ht="12.75" customHeight="1" x14ac:dyDescent="0.2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</row>
    <row r="416" spans="1:11" ht="12.75" customHeight="1" x14ac:dyDescent="0.2">
      <c r="A416" s="102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</row>
    <row r="417" spans="1:11" ht="12.75" customHeight="1" x14ac:dyDescent="0.2">
      <c r="A417" s="102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</row>
    <row r="418" spans="1:11" ht="12.75" customHeight="1" x14ac:dyDescent="0.2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</row>
    <row r="419" spans="1:11" ht="12.75" customHeight="1" x14ac:dyDescent="0.2">
      <c r="A419" s="102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</row>
    <row r="420" spans="1:11" ht="12.75" customHeight="1" x14ac:dyDescent="0.2">
      <c r="A420" s="102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</row>
    <row r="421" spans="1:11" ht="12.75" customHeight="1" x14ac:dyDescent="0.2">
      <c r="A421" s="102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</row>
    <row r="422" spans="1:11" ht="12.75" customHeight="1" x14ac:dyDescent="0.2">
      <c r="A422" s="102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</row>
    <row r="423" spans="1:11" ht="12.75" customHeight="1" x14ac:dyDescent="0.2">
      <c r="A423" s="102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</row>
    <row r="424" spans="1:11" ht="12.75" customHeight="1" x14ac:dyDescent="0.2">
      <c r="A424" s="102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</row>
    <row r="425" spans="1:11" ht="12.75" customHeight="1" x14ac:dyDescent="0.2">
      <c r="A425" s="102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</row>
    <row r="426" spans="1:11" ht="12.75" customHeight="1" x14ac:dyDescent="0.2">
      <c r="A426" s="102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</row>
    <row r="427" spans="1:11" ht="12.75" customHeight="1" x14ac:dyDescent="0.2">
      <c r="A427" s="102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</row>
    <row r="428" spans="1:11" ht="12.75" customHeight="1" x14ac:dyDescent="0.2">
      <c r="A428" s="102"/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</row>
    <row r="429" spans="1:11" ht="12.75" customHeight="1" x14ac:dyDescent="0.2">
      <c r="A429" s="102"/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</row>
    <row r="430" spans="1:11" ht="12.75" customHeight="1" x14ac:dyDescent="0.2">
      <c r="A430" s="102"/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</row>
    <row r="431" spans="1:11" ht="12.75" customHeight="1" x14ac:dyDescent="0.2">
      <c r="A431" s="102"/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</row>
    <row r="432" spans="1:11" ht="12.75" customHeight="1" x14ac:dyDescent="0.2">
      <c r="A432" s="102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</row>
    <row r="433" spans="1:11" ht="12.75" customHeight="1" x14ac:dyDescent="0.2">
      <c r="A433" s="102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</row>
    <row r="434" spans="1:11" ht="12.75" customHeight="1" x14ac:dyDescent="0.2">
      <c r="A434" s="102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</row>
    <row r="435" spans="1:11" ht="12.75" customHeight="1" x14ac:dyDescent="0.2">
      <c r="A435" s="102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</row>
    <row r="436" spans="1:11" ht="12.75" customHeight="1" x14ac:dyDescent="0.2">
      <c r="A436" s="102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</row>
    <row r="437" spans="1:11" ht="12.75" customHeight="1" x14ac:dyDescent="0.2">
      <c r="A437" s="102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</row>
    <row r="438" spans="1:11" ht="12.75" customHeight="1" x14ac:dyDescent="0.2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</row>
    <row r="439" spans="1:11" ht="12.75" customHeight="1" x14ac:dyDescent="0.2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</row>
    <row r="440" spans="1:11" ht="12.75" customHeight="1" x14ac:dyDescent="0.2">
      <c r="A440" s="102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</row>
    <row r="441" spans="1:11" ht="12.75" customHeight="1" x14ac:dyDescent="0.2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</row>
    <row r="442" spans="1:11" ht="12.75" customHeight="1" x14ac:dyDescent="0.2">
      <c r="A442" s="102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</row>
    <row r="443" spans="1:11" ht="12.75" customHeight="1" x14ac:dyDescent="0.2">
      <c r="A443" s="102"/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</row>
    <row r="444" spans="1:11" ht="12.75" customHeight="1" x14ac:dyDescent="0.2">
      <c r="A444" s="102"/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</row>
    <row r="445" spans="1:11" ht="12.75" customHeight="1" x14ac:dyDescent="0.2">
      <c r="A445" s="102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</row>
    <row r="446" spans="1:11" ht="12.75" customHeight="1" x14ac:dyDescent="0.2">
      <c r="A446" s="102"/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</row>
    <row r="447" spans="1:11" ht="12.75" customHeight="1" x14ac:dyDescent="0.2">
      <c r="A447" s="102"/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</row>
    <row r="448" spans="1:11" ht="12.75" customHeight="1" x14ac:dyDescent="0.2">
      <c r="A448" s="102"/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</row>
    <row r="449" spans="1:11" ht="12.75" customHeight="1" x14ac:dyDescent="0.2">
      <c r="A449" s="102"/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</row>
    <row r="450" spans="1:11" ht="12.75" customHeight="1" x14ac:dyDescent="0.2">
      <c r="A450" s="102"/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</row>
    <row r="451" spans="1:11" ht="12.75" customHeight="1" x14ac:dyDescent="0.2">
      <c r="A451" s="102"/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</row>
    <row r="452" spans="1:11" ht="12.75" customHeight="1" x14ac:dyDescent="0.2">
      <c r="A452" s="102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</row>
    <row r="453" spans="1:11" ht="12.75" customHeight="1" x14ac:dyDescent="0.2">
      <c r="A453" s="102"/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</row>
    <row r="454" spans="1:11" ht="12.75" customHeight="1" x14ac:dyDescent="0.2">
      <c r="A454" s="102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</row>
    <row r="455" spans="1:11" ht="12.75" customHeight="1" x14ac:dyDescent="0.2">
      <c r="A455" s="102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</row>
    <row r="456" spans="1:11" ht="12.75" customHeight="1" x14ac:dyDescent="0.2">
      <c r="A456" s="102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</row>
    <row r="457" spans="1:11" ht="12.75" customHeight="1" x14ac:dyDescent="0.2">
      <c r="A457" s="102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</row>
    <row r="458" spans="1:11" ht="12.75" customHeight="1" x14ac:dyDescent="0.2">
      <c r="A458" s="102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</row>
    <row r="459" spans="1:11" ht="12.75" customHeight="1" x14ac:dyDescent="0.2">
      <c r="A459" s="102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</row>
    <row r="460" spans="1:11" ht="12.75" customHeight="1" x14ac:dyDescent="0.2">
      <c r="A460" s="102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</row>
    <row r="461" spans="1:11" ht="12.75" customHeight="1" x14ac:dyDescent="0.2">
      <c r="A461" s="102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</row>
    <row r="462" spans="1:11" ht="12.75" customHeight="1" x14ac:dyDescent="0.2">
      <c r="A462" s="102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</row>
    <row r="463" spans="1:11" ht="12.75" customHeight="1" x14ac:dyDescent="0.2">
      <c r="A463" s="102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</row>
    <row r="464" spans="1:11" ht="12.75" customHeight="1" x14ac:dyDescent="0.2">
      <c r="A464" s="102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</row>
    <row r="465" spans="1:11" ht="12.75" customHeight="1" x14ac:dyDescent="0.2">
      <c r="A465" s="102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</row>
    <row r="466" spans="1:11" ht="12.75" customHeight="1" x14ac:dyDescent="0.2">
      <c r="A466" s="102"/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</row>
    <row r="467" spans="1:11" ht="12.75" customHeight="1" x14ac:dyDescent="0.2">
      <c r="A467" s="102"/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</row>
    <row r="468" spans="1:11" ht="12.75" customHeight="1" x14ac:dyDescent="0.2">
      <c r="A468" s="102"/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</row>
    <row r="469" spans="1:11" ht="12.75" customHeight="1" x14ac:dyDescent="0.2">
      <c r="A469" s="102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</row>
    <row r="470" spans="1:11" ht="12.75" customHeight="1" x14ac:dyDescent="0.2">
      <c r="A470" s="102"/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</row>
    <row r="471" spans="1:11" ht="12.75" customHeight="1" x14ac:dyDescent="0.2">
      <c r="A471" s="102"/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</row>
    <row r="472" spans="1:11" ht="12.75" customHeight="1" x14ac:dyDescent="0.2">
      <c r="A472" s="102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</row>
    <row r="473" spans="1:11" ht="12.75" customHeight="1" x14ac:dyDescent="0.2">
      <c r="A473" s="102"/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</row>
    <row r="474" spans="1:11" ht="12.75" customHeight="1" x14ac:dyDescent="0.2">
      <c r="A474" s="102"/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</row>
    <row r="475" spans="1:11" ht="12.75" customHeight="1" x14ac:dyDescent="0.2">
      <c r="A475" s="102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</row>
    <row r="476" spans="1:11" ht="12.75" customHeight="1" x14ac:dyDescent="0.2">
      <c r="A476" s="102"/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</row>
    <row r="477" spans="1:11" ht="12.75" customHeight="1" x14ac:dyDescent="0.2">
      <c r="A477" s="102"/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</row>
    <row r="478" spans="1:11" ht="12.75" customHeight="1" x14ac:dyDescent="0.2">
      <c r="A478" s="102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</row>
    <row r="479" spans="1:11" ht="12.75" customHeight="1" x14ac:dyDescent="0.2">
      <c r="A479" s="102"/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</row>
    <row r="480" spans="1:11" ht="12.75" customHeight="1" x14ac:dyDescent="0.2">
      <c r="A480" s="102"/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</row>
    <row r="481" spans="1:11" ht="12.75" customHeight="1" x14ac:dyDescent="0.2">
      <c r="A481" s="102"/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</row>
    <row r="482" spans="1:11" ht="12.75" customHeight="1" x14ac:dyDescent="0.2">
      <c r="A482" s="102"/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</row>
    <row r="483" spans="1:11" ht="12.75" customHeight="1" x14ac:dyDescent="0.2">
      <c r="A483" s="102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</row>
    <row r="484" spans="1:11" ht="12.75" customHeight="1" x14ac:dyDescent="0.2">
      <c r="A484" s="102"/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</row>
    <row r="485" spans="1:11" ht="12.75" customHeight="1" x14ac:dyDescent="0.2">
      <c r="A485" s="102"/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</row>
    <row r="486" spans="1:11" ht="12.75" customHeight="1" x14ac:dyDescent="0.2">
      <c r="A486" s="102"/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</row>
    <row r="487" spans="1:11" ht="12.75" customHeight="1" x14ac:dyDescent="0.2">
      <c r="A487" s="102"/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</row>
    <row r="488" spans="1:11" ht="12.75" customHeight="1" x14ac:dyDescent="0.2">
      <c r="A488" s="102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</row>
    <row r="489" spans="1:11" ht="12.75" customHeight="1" x14ac:dyDescent="0.2">
      <c r="A489" s="102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</row>
    <row r="490" spans="1:11" ht="12.75" customHeight="1" x14ac:dyDescent="0.2">
      <c r="A490" s="102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</row>
    <row r="491" spans="1:11" ht="12.75" customHeight="1" x14ac:dyDescent="0.2">
      <c r="A491" s="102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</row>
    <row r="492" spans="1:11" ht="12.75" customHeight="1" x14ac:dyDescent="0.2">
      <c r="A492" s="102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</row>
    <row r="493" spans="1:11" ht="12.75" customHeight="1" x14ac:dyDescent="0.2">
      <c r="A493" s="102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</row>
    <row r="494" spans="1:11" ht="12.75" customHeight="1" x14ac:dyDescent="0.2">
      <c r="A494" s="102"/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</row>
    <row r="495" spans="1:11" ht="12.75" customHeight="1" x14ac:dyDescent="0.2">
      <c r="A495" s="102"/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</row>
    <row r="496" spans="1:11" ht="12.75" customHeight="1" x14ac:dyDescent="0.2">
      <c r="A496" s="102"/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</row>
    <row r="497" spans="1:11" ht="12.75" customHeight="1" x14ac:dyDescent="0.2">
      <c r="A497" s="102"/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</row>
    <row r="498" spans="1:11" ht="12.75" customHeight="1" x14ac:dyDescent="0.2">
      <c r="A498" s="102"/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</row>
    <row r="499" spans="1:11" ht="12.75" customHeight="1" x14ac:dyDescent="0.2">
      <c r="A499" s="102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</row>
    <row r="500" spans="1:11" ht="12.75" customHeight="1" x14ac:dyDescent="0.2">
      <c r="A500" s="102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</row>
    <row r="501" spans="1:11" ht="12.75" customHeight="1" x14ac:dyDescent="0.2">
      <c r="A501" s="102"/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</row>
    <row r="502" spans="1:11" ht="12.75" customHeight="1" x14ac:dyDescent="0.2">
      <c r="A502" s="102"/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</row>
    <row r="503" spans="1:11" ht="12.75" customHeight="1" x14ac:dyDescent="0.2">
      <c r="A503" s="102"/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</row>
    <row r="504" spans="1:11" ht="12.75" customHeight="1" x14ac:dyDescent="0.2">
      <c r="A504" s="102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</row>
    <row r="505" spans="1:11" ht="12.75" customHeight="1" x14ac:dyDescent="0.2">
      <c r="A505" s="102"/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</row>
    <row r="506" spans="1:11" ht="12.75" customHeight="1" x14ac:dyDescent="0.2">
      <c r="A506" s="102"/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</row>
    <row r="507" spans="1:11" ht="12.75" customHeight="1" x14ac:dyDescent="0.2">
      <c r="A507" s="102"/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</row>
    <row r="508" spans="1:11" ht="12.75" customHeight="1" x14ac:dyDescent="0.2">
      <c r="A508" s="102"/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</row>
    <row r="509" spans="1:11" ht="12.75" customHeight="1" x14ac:dyDescent="0.2">
      <c r="A509" s="102"/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</row>
    <row r="510" spans="1:11" ht="12.75" customHeight="1" x14ac:dyDescent="0.2">
      <c r="A510" s="102"/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</row>
    <row r="511" spans="1:11" ht="12.75" customHeight="1" x14ac:dyDescent="0.2">
      <c r="A511" s="102"/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</row>
    <row r="512" spans="1:11" ht="12.75" customHeight="1" x14ac:dyDescent="0.2">
      <c r="A512" s="102"/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</row>
    <row r="513" spans="1:11" ht="12.75" customHeight="1" x14ac:dyDescent="0.2">
      <c r="A513" s="102"/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</row>
    <row r="514" spans="1:11" ht="12.75" customHeight="1" x14ac:dyDescent="0.2">
      <c r="A514" s="102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</row>
    <row r="515" spans="1:11" ht="12.75" customHeight="1" x14ac:dyDescent="0.2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</row>
    <row r="516" spans="1:11" ht="12.75" customHeight="1" x14ac:dyDescent="0.2">
      <c r="A516" s="102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</row>
    <row r="517" spans="1:11" ht="12.75" customHeight="1" x14ac:dyDescent="0.2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</row>
    <row r="518" spans="1:11" ht="12.75" customHeight="1" x14ac:dyDescent="0.2">
      <c r="A518" s="102"/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</row>
    <row r="519" spans="1:11" ht="12.75" customHeight="1" x14ac:dyDescent="0.2">
      <c r="A519" s="102"/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</row>
    <row r="520" spans="1:11" ht="12.75" customHeight="1" x14ac:dyDescent="0.2">
      <c r="A520" s="102"/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</row>
    <row r="521" spans="1:11" ht="12.75" customHeight="1" x14ac:dyDescent="0.2">
      <c r="A521" s="102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</row>
    <row r="522" spans="1:11" ht="12.75" customHeight="1" x14ac:dyDescent="0.2">
      <c r="A522" s="102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</row>
    <row r="523" spans="1:11" ht="12.75" customHeight="1" x14ac:dyDescent="0.2">
      <c r="A523" s="102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</row>
    <row r="524" spans="1:11" ht="12.75" customHeight="1" x14ac:dyDescent="0.2">
      <c r="A524" s="102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</row>
    <row r="525" spans="1:11" ht="12.75" customHeight="1" x14ac:dyDescent="0.2">
      <c r="A525" s="102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</row>
    <row r="526" spans="1:11" ht="12.75" customHeight="1" x14ac:dyDescent="0.2">
      <c r="A526" s="102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</row>
    <row r="527" spans="1:11" ht="12.75" customHeight="1" x14ac:dyDescent="0.2">
      <c r="A527" s="102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</row>
    <row r="528" spans="1:11" ht="12.75" customHeight="1" x14ac:dyDescent="0.2">
      <c r="A528" s="102"/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</row>
    <row r="529" spans="1:11" ht="12.75" customHeight="1" x14ac:dyDescent="0.2">
      <c r="A529" s="102"/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</row>
    <row r="530" spans="1:11" ht="12.75" customHeight="1" x14ac:dyDescent="0.2">
      <c r="A530" s="102"/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</row>
    <row r="531" spans="1:11" ht="12.75" customHeight="1" x14ac:dyDescent="0.2">
      <c r="A531" s="102"/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</row>
    <row r="532" spans="1:11" ht="12.75" customHeight="1" x14ac:dyDescent="0.2">
      <c r="A532" s="102"/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</row>
    <row r="533" spans="1:11" ht="12.75" customHeight="1" x14ac:dyDescent="0.2">
      <c r="A533" s="102"/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</row>
    <row r="534" spans="1:11" ht="12.75" customHeight="1" x14ac:dyDescent="0.2">
      <c r="A534" s="102"/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</row>
    <row r="535" spans="1:11" ht="12.75" customHeight="1" x14ac:dyDescent="0.2">
      <c r="A535" s="102"/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</row>
    <row r="536" spans="1:11" ht="12.75" customHeight="1" x14ac:dyDescent="0.2">
      <c r="A536" s="102"/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</row>
    <row r="537" spans="1:11" ht="12.75" customHeight="1" x14ac:dyDescent="0.2">
      <c r="A537" s="102"/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</row>
    <row r="538" spans="1:11" ht="12.75" customHeight="1" x14ac:dyDescent="0.2">
      <c r="A538" s="102"/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</row>
    <row r="539" spans="1:11" ht="12.75" customHeight="1" x14ac:dyDescent="0.2">
      <c r="A539" s="102"/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</row>
    <row r="540" spans="1:11" ht="12.75" customHeight="1" x14ac:dyDescent="0.2">
      <c r="A540" s="102"/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</row>
    <row r="541" spans="1:11" ht="12.75" customHeight="1" x14ac:dyDescent="0.2">
      <c r="A541" s="102"/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</row>
    <row r="542" spans="1:11" ht="12.75" customHeight="1" x14ac:dyDescent="0.2">
      <c r="A542" s="102"/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</row>
    <row r="543" spans="1:11" ht="12.75" customHeight="1" x14ac:dyDescent="0.2">
      <c r="A543" s="102"/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</row>
    <row r="544" spans="1:11" ht="12.75" customHeight="1" x14ac:dyDescent="0.2">
      <c r="A544" s="102"/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</row>
    <row r="545" spans="1:11" ht="12.75" customHeight="1" x14ac:dyDescent="0.2">
      <c r="A545" s="102"/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</row>
    <row r="546" spans="1:11" ht="12.75" customHeight="1" x14ac:dyDescent="0.2">
      <c r="A546" s="102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</row>
    <row r="547" spans="1:11" ht="12.75" customHeight="1" x14ac:dyDescent="0.2">
      <c r="A547" s="102"/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</row>
    <row r="548" spans="1:11" ht="12.75" customHeight="1" x14ac:dyDescent="0.2">
      <c r="A548" s="102"/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</row>
    <row r="549" spans="1:11" ht="12.75" customHeight="1" x14ac:dyDescent="0.2">
      <c r="A549" s="102"/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</row>
    <row r="550" spans="1:11" ht="12.75" customHeight="1" x14ac:dyDescent="0.2">
      <c r="A550" s="102"/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</row>
    <row r="551" spans="1:11" ht="12.75" customHeight="1" x14ac:dyDescent="0.2">
      <c r="A551" s="102"/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</row>
    <row r="552" spans="1:11" ht="12.75" customHeight="1" x14ac:dyDescent="0.2">
      <c r="A552" s="102"/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</row>
    <row r="553" spans="1:11" ht="12.75" customHeight="1" x14ac:dyDescent="0.2">
      <c r="A553" s="102"/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</row>
    <row r="554" spans="1:11" ht="12.75" customHeight="1" x14ac:dyDescent="0.2">
      <c r="A554" s="102"/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</row>
    <row r="555" spans="1:11" ht="12.75" customHeight="1" x14ac:dyDescent="0.2">
      <c r="A555" s="102"/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</row>
    <row r="556" spans="1:11" ht="12.75" customHeight="1" x14ac:dyDescent="0.2">
      <c r="A556" s="102"/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</row>
    <row r="557" spans="1:11" ht="12.75" customHeight="1" x14ac:dyDescent="0.2">
      <c r="A557" s="102"/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</row>
    <row r="558" spans="1:11" ht="12.75" customHeight="1" x14ac:dyDescent="0.2">
      <c r="A558" s="102"/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</row>
    <row r="559" spans="1:11" ht="12.75" customHeight="1" x14ac:dyDescent="0.2">
      <c r="A559" s="102"/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</row>
    <row r="560" spans="1:11" ht="12.75" customHeight="1" x14ac:dyDescent="0.2">
      <c r="A560" s="102"/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</row>
    <row r="561" spans="1:11" ht="12.75" customHeight="1" x14ac:dyDescent="0.2">
      <c r="A561" s="102"/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</row>
    <row r="562" spans="1:11" ht="12.75" customHeight="1" x14ac:dyDescent="0.2">
      <c r="A562" s="102"/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</row>
    <row r="563" spans="1:11" ht="12.75" customHeight="1" x14ac:dyDescent="0.2">
      <c r="A563" s="102"/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</row>
    <row r="564" spans="1:11" ht="12.75" customHeight="1" x14ac:dyDescent="0.2">
      <c r="A564" s="102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</row>
    <row r="565" spans="1:11" ht="12.75" customHeight="1" x14ac:dyDescent="0.2">
      <c r="A565" s="102"/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</row>
    <row r="566" spans="1:11" ht="12.75" customHeight="1" x14ac:dyDescent="0.2">
      <c r="A566" s="102"/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</row>
    <row r="567" spans="1:11" ht="12.75" customHeight="1" x14ac:dyDescent="0.2">
      <c r="A567" s="102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</row>
    <row r="568" spans="1:11" ht="12.75" customHeight="1" x14ac:dyDescent="0.2">
      <c r="A568" s="102"/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</row>
    <row r="569" spans="1:11" ht="12.75" customHeight="1" x14ac:dyDescent="0.2">
      <c r="A569" s="102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</row>
    <row r="570" spans="1:11" ht="12.75" customHeight="1" x14ac:dyDescent="0.2">
      <c r="A570" s="102"/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</row>
    <row r="571" spans="1:11" ht="12.75" customHeight="1" x14ac:dyDescent="0.2">
      <c r="A571" s="102"/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</row>
    <row r="572" spans="1:11" ht="12.75" customHeight="1" x14ac:dyDescent="0.2">
      <c r="A572" s="102"/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</row>
    <row r="573" spans="1:11" ht="12.75" customHeight="1" x14ac:dyDescent="0.2">
      <c r="A573" s="102"/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</row>
    <row r="574" spans="1:11" ht="12.75" customHeight="1" x14ac:dyDescent="0.2">
      <c r="A574" s="102"/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</row>
    <row r="575" spans="1:11" ht="12.75" customHeight="1" x14ac:dyDescent="0.2">
      <c r="A575" s="102"/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</row>
    <row r="576" spans="1:11" ht="12.75" customHeight="1" x14ac:dyDescent="0.2">
      <c r="A576" s="102"/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</row>
    <row r="577" spans="1:11" ht="12.75" customHeight="1" x14ac:dyDescent="0.2">
      <c r="A577" s="102"/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</row>
    <row r="578" spans="1:11" ht="12.75" customHeight="1" x14ac:dyDescent="0.2">
      <c r="A578" s="102"/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</row>
    <row r="579" spans="1:11" ht="12.75" customHeight="1" x14ac:dyDescent="0.2">
      <c r="A579" s="102"/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</row>
    <row r="580" spans="1:11" ht="12.75" customHeight="1" x14ac:dyDescent="0.2">
      <c r="A580" s="102"/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</row>
    <row r="581" spans="1:11" ht="12.75" customHeight="1" x14ac:dyDescent="0.2">
      <c r="A581" s="102"/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</row>
    <row r="582" spans="1:11" ht="12.75" customHeight="1" x14ac:dyDescent="0.2">
      <c r="A582" s="102"/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</row>
    <row r="583" spans="1:11" ht="12.75" customHeight="1" x14ac:dyDescent="0.2">
      <c r="A583" s="102"/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</row>
    <row r="584" spans="1:11" ht="12.75" customHeight="1" x14ac:dyDescent="0.2">
      <c r="A584" s="102"/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</row>
    <row r="585" spans="1:11" ht="12.75" customHeight="1" x14ac:dyDescent="0.2">
      <c r="A585" s="102"/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</row>
    <row r="586" spans="1:11" ht="12.75" customHeight="1" x14ac:dyDescent="0.2">
      <c r="A586" s="102"/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</row>
    <row r="587" spans="1:11" ht="12.75" customHeight="1" x14ac:dyDescent="0.2">
      <c r="A587" s="102"/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</row>
    <row r="588" spans="1:11" ht="12.75" customHeight="1" x14ac:dyDescent="0.2">
      <c r="A588" s="102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</row>
    <row r="589" spans="1:11" ht="12.75" customHeight="1" x14ac:dyDescent="0.2">
      <c r="A589" s="102"/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</row>
    <row r="590" spans="1:11" ht="12.75" customHeight="1" x14ac:dyDescent="0.2">
      <c r="A590" s="102"/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</row>
    <row r="591" spans="1:11" ht="12.75" customHeight="1" x14ac:dyDescent="0.2">
      <c r="A591" s="102"/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</row>
    <row r="592" spans="1:11" ht="12.75" customHeight="1" x14ac:dyDescent="0.2">
      <c r="A592" s="102"/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</row>
    <row r="593" spans="1:11" ht="12.75" customHeight="1" x14ac:dyDescent="0.2">
      <c r="A593" s="102"/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</row>
    <row r="594" spans="1:11" ht="12.75" customHeight="1" x14ac:dyDescent="0.2">
      <c r="A594" s="102"/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</row>
    <row r="595" spans="1:11" ht="12.75" customHeight="1" x14ac:dyDescent="0.2">
      <c r="A595" s="102"/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</row>
    <row r="596" spans="1:11" ht="12.75" customHeight="1" x14ac:dyDescent="0.2">
      <c r="A596" s="102"/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</row>
    <row r="597" spans="1:11" ht="12.75" customHeight="1" x14ac:dyDescent="0.2">
      <c r="A597" s="102"/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</row>
    <row r="598" spans="1:11" ht="12.75" customHeight="1" x14ac:dyDescent="0.2">
      <c r="A598" s="102"/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</row>
    <row r="599" spans="1:11" ht="12.75" customHeight="1" x14ac:dyDescent="0.2">
      <c r="A599" s="102"/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</row>
    <row r="600" spans="1:11" ht="12.75" customHeight="1" x14ac:dyDescent="0.2">
      <c r="A600" s="102"/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</row>
    <row r="601" spans="1:11" ht="12.75" customHeight="1" x14ac:dyDescent="0.2">
      <c r="A601" s="102"/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</row>
    <row r="602" spans="1:11" ht="12.75" customHeight="1" x14ac:dyDescent="0.2">
      <c r="A602" s="102"/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</row>
    <row r="603" spans="1:11" ht="12.75" customHeight="1" x14ac:dyDescent="0.2">
      <c r="A603" s="102"/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</row>
    <row r="604" spans="1:11" ht="12.75" customHeight="1" x14ac:dyDescent="0.2">
      <c r="A604" s="102"/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</row>
    <row r="605" spans="1:11" ht="12.75" customHeight="1" x14ac:dyDescent="0.2">
      <c r="A605" s="102"/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</row>
    <row r="606" spans="1:11" ht="12.75" customHeight="1" x14ac:dyDescent="0.2">
      <c r="A606" s="102"/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</row>
    <row r="607" spans="1:11" ht="12.75" customHeight="1" x14ac:dyDescent="0.2">
      <c r="A607" s="102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</row>
    <row r="608" spans="1:11" ht="12.75" customHeight="1" x14ac:dyDescent="0.2">
      <c r="A608" s="102"/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</row>
    <row r="609" spans="1:11" ht="12.75" customHeight="1" x14ac:dyDescent="0.2">
      <c r="A609" s="102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</row>
    <row r="610" spans="1:11" ht="12.75" customHeight="1" x14ac:dyDescent="0.2">
      <c r="A610" s="102"/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</row>
    <row r="611" spans="1:11" ht="12.75" customHeight="1" x14ac:dyDescent="0.2">
      <c r="A611" s="102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</row>
    <row r="612" spans="1:11" ht="12.75" customHeight="1" x14ac:dyDescent="0.2">
      <c r="A612" s="102"/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</row>
    <row r="613" spans="1:11" ht="12.75" customHeight="1" x14ac:dyDescent="0.2">
      <c r="A613" s="102"/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</row>
    <row r="614" spans="1:11" ht="12.75" customHeight="1" x14ac:dyDescent="0.2">
      <c r="A614" s="102"/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</row>
    <row r="615" spans="1:11" ht="12.75" customHeight="1" x14ac:dyDescent="0.2">
      <c r="A615" s="102"/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</row>
    <row r="616" spans="1:11" ht="12.75" customHeight="1" x14ac:dyDescent="0.2">
      <c r="A616" s="102"/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</row>
    <row r="617" spans="1:11" ht="12.75" customHeight="1" x14ac:dyDescent="0.2">
      <c r="A617" s="102"/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</row>
    <row r="618" spans="1:11" ht="12.75" customHeight="1" x14ac:dyDescent="0.2">
      <c r="A618" s="102"/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</row>
    <row r="619" spans="1:11" ht="12.75" customHeight="1" x14ac:dyDescent="0.2">
      <c r="A619" s="102"/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</row>
    <row r="620" spans="1:11" ht="12.75" customHeight="1" x14ac:dyDescent="0.2">
      <c r="A620" s="102"/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</row>
    <row r="621" spans="1:11" ht="12.75" customHeight="1" x14ac:dyDescent="0.2">
      <c r="A621" s="102"/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</row>
    <row r="622" spans="1:11" ht="12.75" customHeight="1" x14ac:dyDescent="0.2">
      <c r="A622" s="102"/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</row>
    <row r="623" spans="1:11" ht="12.75" customHeight="1" x14ac:dyDescent="0.2">
      <c r="A623" s="102"/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</row>
    <row r="624" spans="1:11" ht="12.75" customHeight="1" x14ac:dyDescent="0.2">
      <c r="A624" s="102"/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</row>
    <row r="625" spans="1:11" ht="12.75" customHeight="1" x14ac:dyDescent="0.2">
      <c r="A625" s="102"/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</row>
    <row r="626" spans="1:11" ht="12.75" customHeight="1" x14ac:dyDescent="0.2">
      <c r="A626" s="102"/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</row>
    <row r="627" spans="1:11" ht="12.75" customHeight="1" x14ac:dyDescent="0.2">
      <c r="A627" s="102"/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</row>
    <row r="628" spans="1:11" ht="12.75" customHeight="1" x14ac:dyDescent="0.2">
      <c r="A628" s="102"/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</row>
    <row r="629" spans="1:11" ht="12.75" customHeight="1" x14ac:dyDescent="0.2">
      <c r="A629" s="102"/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</row>
    <row r="630" spans="1:11" ht="12.75" customHeight="1" x14ac:dyDescent="0.2">
      <c r="A630" s="102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</row>
    <row r="631" spans="1:11" ht="12.75" customHeight="1" x14ac:dyDescent="0.2">
      <c r="A631" s="102"/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</row>
    <row r="632" spans="1:11" ht="12.75" customHeight="1" x14ac:dyDescent="0.2">
      <c r="A632" s="102"/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</row>
    <row r="633" spans="1:11" ht="12.75" customHeight="1" x14ac:dyDescent="0.2">
      <c r="A633" s="102"/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</row>
    <row r="634" spans="1:11" ht="12.75" customHeight="1" x14ac:dyDescent="0.2">
      <c r="A634" s="102"/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</row>
    <row r="635" spans="1:11" ht="12.75" customHeight="1" x14ac:dyDescent="0.2">
      <c r="A635" s="102"/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</row>
    <row r="636" spans="1:11" ht="12.75" customHeight="1" x14ac:dyDescent="0.2">
      <c r="A636" s="102"/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</row>
    <row r="637" spans="1:11" ht="12.75" customHeight="1" x14ac:dyDescent="0.2">
      <c r="A637" s="102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</row>
    <row r="638" spans="1:11" ht="12.75" customHeight="1" x14ac:dyDescent="0.2">
      <c r="A638" s="102"/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</row>
    <row r="639" spans="1:11" ht="12.75" customHeight="1" x14ac:dyDescent="0.2">
      <c r="A639" s="102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</row>
    <row r="640" spans="1:11" ht="12.75" customHeight="1" x14ac:dyDescent="0.2">
      <c r="A640" s="102"/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</row>
    <row r="641" spans="1:11" ht="12.75" customHeight="1" x14ac:dyDescent="0.2">
      <c r="A641" s="102"/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</row>
    <row r="642" spans="1:11" ht="12.75" customHeight="1" x14ac:dyDescent="0.2">
      <c r="A642" s="102"/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</row>
    <row r="643" spans="1:11" ht="12.75" customHeight="1" x14ac:dyDescent="0.2">
      <c r="A643" s="102"/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</row>
    <row r="644" spans="1:11" ht="12.75" customHeight="1" x14ac:dyDescent="0.2">
      <c r="A644" s="102"/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</row>
    <row r="645" spans="1:11" ht="12.75" customHeight="1" x14ac:dyDescent="0.2">
      <c r="A645" s="102"/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</row>
    <row r="646" spans="1:11" ht="12.75" customHeight="1" x14ac:dyDescent="0.2">
      <c r="A646" s="102"/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</row>
    <row r="647" spans="1:11" ht="12.75" customHeight="1" x14ac:dyDescent="0.2">
      <c r="A647" s="102"/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</row>
    <row r="648" spans="1:11" ht="12.75" customHeight="1" x14ac:dyDescent="0.2">
      <c r="A648" s="102"/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</row>
    <row r="649" spans="1:11" ht="12.75" customHeight="1" x14ac:dyDescent="0.2">
      <c r="A649" s="102"/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</row>
    <row r="650" spans="1:11" ht="12.75" customHeight="1" x14ac:dyDescent="0.2">
      <c r="A650" s="102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</row>
    <row r="651" spans="1:11" ht="12.75" customHeight="1" x14ac:dyDescent="0.2">
      <c r="A651" s="102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</row>
    <row r="652" spans="1:11" ht="12.75" customHeight="1" x14ac:dyDescent="0.2">
      <c r="A652" s="102"/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</row>
    <row r="653" spans="1:11" ht="12.75" customHeight="1" x14ac:dyDescent="0.2">
      <c r="A653" s="102"/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</row>
    <row r="654" spans="1:11" ht="12.75" customHeight="1" x14ac:dyDescent="0.2">
      <c r="A654" s="102"/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</row>
    <row r="655" spans="1:11" ht="12.75" customHeight="1" x14ac:dyDescent="0.2">
      <c r="A655" s="102"/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</row>
    <row r="656" spans="1:11" ht="12.75" customHeight="1" x14ac:dyDescent="0.2">
      <c r="A656" s="102"/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</row>
    <row r="657" spans="1:11" ht="12.75" customHeight="1" x14ac:dyDescent="0.2">
      <c r="A657" s="102"/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</row>
    <row r="658" spans="1:11" ht="12.75" customHeight="1" x14ac:dyDescent="0.2">
      <c r="A658" s="102"/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</row>
    <row r="659" spans="1:11" ht="12.75" customHeight="1" x14ac:dyDescent="0.2">
      <c r="A659" s="102"/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</row>
    <row r="660" spans="1:11" ht="12.75" customHeight="1" x14ac:dyDescent="0.2">
      <c r="A660" s="102"/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</row>
    <row r="661" spans="1:11" ht="12.75" customHeight="1" x14ac:dyDescent="0.2">
      <c r="A661" s="102"/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</row>
    <row r="662" spans="1:11" ht="12.75" customHeight="1" x14ac:dyDescent="0.2">
      <c r="A662" s="102"/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</row>
    <row r="663" spans="1:11" ht="12.75" customHeight="1" x14ac:dyDescent="0.2">
      <c r="A663" s="102"/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</row>
    <row r="664" spans="1:11" ht="12.75" customHeight="1" x14ac:dyDescent="0.2">
      <c r="A664" s="102"/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</row>
    <row r="665" spans="1:11" ht="12.75" customHeight="1" x14ac:dyDescent="0.2">
      <c r="A665" s="102"/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</row>
    <row r="666" spans="1:11" ht="12.75" customHeight="1" x14ac:dyDescent="0.2">
      <c r="A666" s="102"/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</row>
    <row r="667" spans="1:11" ht="12.75" customHeight="1" x14ac:dyDescent="0.2">
      <c r="A667" s="102"/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</row>
    <row r="668" spans="1:11" ht="12.75" customHeight="1" x14ac:dyDescent="0.2">
      <c r="A668" s="102"/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</row>
    <row r="669" spans="1:11" ht="12.75" customHeight="1" x14ac:dyDescent="0.2">
      <c r="A669" s="102"/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</row>
    <row r="670" spans="1:11" ht="12.75" customHeight="1" x14ac:dyDescent="0.2">
      <c r="A670" s="102"/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</row>
    <row r="671" spans="1:11" ht="12.75" customHeight="1" x14ac:dyDescent="0.2">
      <c r="A671" s="102"/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</row>
    <row r="672" spans="1:11" ht="12.75" customHeight="1" x14ac:dyDescent="0.2">
      <c r="A672" s="102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</row>
    <row r="673" spans="1:11" ht="12.75" customHeight="1" x14ac:dyDescent="0.2">
      <c r="A673" s="102"/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</row>
    <row r="674" spans="1:11" ht="12.75" customHeight="1" x14ac:dyDescent="0.2">
      <c r="A674" s="102"/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</row>
    <row r="675" spans="1:11" ht="12.75" customHeight="1" x14ac:dyDescent="0.2">
      <c r="A675" s="102"/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</row>
    <row r="676" spans="1:11" ht="12.75" customHeight="1" x14ac:dyDescent="0.2">
      <c r="A676" s="102"/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</row>
    <row r="677" spans="1:11" ht="12.75" customHeight="1" x14ac:dyDescent="0.2">
      <c r="A677" s="102"/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</row>
    <row r="678" spans="1:11" ht="12.75" customHeight="1" x14ac:dyDescent="0.2">
      <c r="A678" s="102"/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</row>
    <row r="679" spans="1:11" ht="12.75" customHeight="1" x14ac:dyDescent="0.2">
      <c r="A679" s="102"/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</row>
    <row r="680" spans="1:11" ht="12.75" customHeight="1" x14ac:dyDescent="0.2">
      <c r="A680" s="102"/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</row>
    <row r="681" spans="1:11" ht="12.75" customHeight="1" x14ac:dyDescent="0.2">
      <c r="A681" s="102"/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</row>
    <row r="682" spans="1:11" ht="12.75" customHeight="1" x14ac:dyDescent="0.2">
      <c r="A682" s="102"/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</row>
    <row r="683" spans="1:11" ht="12.75" customHeight="1" x14ac:dyDescent="0.2">
      <c r="A683" s="102"/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</row>
    <row r="684" spans="1:11" ht="12.75" customHeight="1" x14ac:dyDescent="0.2">
      <c r="A684" s="102"/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</row>
    <row r="685" spans="1:11" ht="12.75" customHeight="1" x14ac:dyDescent="0.2">
      <c r="A685" s="102"/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</row>
    <row r="686" spans="1:11" ht="12.75" customHeight="1" x14ac:dyDescent="0.2">
      <c r="A686" s="102"/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</row>
    <row r="687" spans="1:11" ht="12.75" customHeight="1" x14ac:dyDescent="0.2">
      <c r="A687" s="102"/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</row>
    <row r="688" spans="1:11" ht="12.75" customHeight="1" x14ac:dyDescent="0.2">
      <c r="A688" s="102"/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</row>
    <row r="689" spans="1:11" ht="12.75" customHeight="1" x14ac:dyDescent="0.2">
      <c r="A689" s="102"/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</row>
    <row r="690" spans="1:11" ht="12.75" customHeight="1" x14ac:dyDescent="0.2">
      <c r="A690" s="102"/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</row>
    <row r="691" spans="1:11" ht="12.75" customHeight="1" x14ac:dyDescent="0.2">
      <c r="A691" s="102"/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</row>
    <row r="692" spans="1:11" ht="12.75" customHeight="1" x14ac:dyDescent="0.2">
      <c r="A692" s="102"/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</row>
    <row r="693" spans="1:11" ht="12.75" customHeight="1" x14ac:dyDescent="0.2">
      <c r="A693" s="102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</row>
    <row r="694" spans="1:11" ht="12.75" customHeight="1" x14ac:dyDescent="0.2">
      <c r="A694" s="102"/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</row>
    <row r="695" spans="1:11" ht="12.75" customHeight="1" x14ac:dyDescent="0.2">
      <c r="A695" s="102"/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</row>
    <row r="696" spans="1:11" ht="12.75" customHeight="1" x14ac:dyDescent="0.2">
      <c r="A696" s="102"/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</row>
    <row r="697" spans="1:11" ht="12.75" customHeight="1" x14ac:dyDescent="0.2">
      <c r="A697" s="102"/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</row>
    <row r="698" spans="1:11" ht="12.75" customHeight="1" x14ac:dyDescent="0.2">
      <c r="A698" s="102"/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</row>
    <row r="699" spans="1:11" ht="12.75" customHeight="1" x14ac:dyDescent="0.2">
      <c r="A699" s="102"/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</row>
    <row r="700" spans="1:11" ht="12.75" customHeight="1" x14ac:dyDescent="0.2">
      <c r="A700" s="102"/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</row>
    <row r="701" spans="1:11" ht="12.75" customHeight="1" x14ac:dyDescent="0.2">
      <c r="A701" s="102"/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</row>
    <row r="702" spans="1:11" ht="12.75" customHeight="1" x14ac:dyDescent="0.2">
      <c r="A702" s="102"/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</row>
    <row r="703" spans="1:11" ht="12.75" customHeight="1" x14ac:dyDescent="0.2">
      <c r="A703" s="102"/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</row>
    <row r="704" spans="1:11" ht="12.75" customHeight="1" x14ac:dyDescent="0.2">
      <c r="A704" s="102"/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</row>
    <row r="705" spans="1:11" ht="12.75" customHeight="1" x14ac:dyDescent="0.2">
      <c r="A705" s="102"/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</row>
    <row r="706" spans="1:11" ht="12.75" customHeight="1" x14ac:dyDescent="0.2">
      <c r="A706" s="102"/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</row>
    <row r="707" spans="1:11" ht="12.75" customHeight="1" x14ac:dyDescent="0.2">
      <c r="A707" s="102"/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</row>
    <row r="708" spans="1:11" ht="12.75" customHeight="1" x14ac:dyDescent="0.2">
      <c r="A708" s="102"/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</row>
    <row r="709" spans="1:11" ht="12.75" customHeight="1" x14ac:dyDescent="0.2">
      <c r="A709" s="102"/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</row>
    <row r="710" spans="1:11" ht="12.75" customHeight="1" x14ac:dyDescent="0.2">
      <c r="A710" s="102"/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</row>
    <row r="711" spans="1:11" ht="12.75" customHeight="1" x14ac:dyDescent="0.2">
      <c r="A711" s="102"/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</row>
    <row r="712" spans="1:11" ht="12.75" customHeight="1" x14ac:dyDescent="0.2">
      <c r="A712" s="102"/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</row>
    <row r="713" spans="1:11" ht="12.75" customHeight="1" x14ac:dyDescent="0.2">
      <c r="A713" s="102"/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</row>
    <row r="714" spans="1:11" ht="12.75" customHeight="1" x14ac:dyDescent="0.2">
      <c r="A714" s="102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</row>
    <row r="715" spans="1:11" ht="12.75" customHeight="1" x14ac:dyDescent="0.2">
      <c r="A715" s="102"/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</row>
    <row r="716" spans="1:11" ht="12.75" customHeight="1" x14ac:dyDescent="0.2">
      <c r="A716" s="102"/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</row>
    <row r="717" spans="1:11" ht="12.75" customHeight="1" x14ac:dyDescent="0.2">
      <c r="A717" s="102"/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</row>
    <row r="718" spans="1:11" ht="12.75" customHeight="1" x14ac:dyDescent="0.2">
      <c r="A718" s="102"/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</row>
    <row r="719" spans="1:11" ht="12.75" customHeight="1" x14ac:dyDescent="0.2">
      <c r="A719" s="102"/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</row>
    <row r="720" spans="1:11" ht="12.75" customHeight="1" x14ac:dyDescent="0.2">
      <c r="A720" s="102"/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</row>
    <row r="721" spans="1:11" ht="12.75" customHeight="1" x14ac:dyDescent="0.2">
      <c r="A721" s="102"/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</row>
    <row r="722" spans="1:11" ht="12.75" customHeight="1" x14ac:dyDescent="0.2">
      <c r="A722" s="102"/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</row>
    <row r="723" spans="1:11" ht="12.75" customHeight="1" x14ac:dyDescent="0.2">
      <c r="A723" s="102"/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</row>
    <row r="724" spans="1:11" ht="12.75" customHeight="1" x14ac:dyDescent="0.2">
      <c r="A724" s="102"/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</row>
    <row r="725" spans="1:11" ht="12.75" customHeight="1" x14ac:dyDescent="0.2">
      <c r="A725" s="102"/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</row>
    <row r="726" spans="1:11" ht="12.75" customHeight="1" x14ac:dyDescent="0.2">
      <c r="A726" s="102"/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</row>
    <row r="727" spans="1:11" ht="12.75" customHeight="1" x14ac:dyDescent="0.2">
      <c r="A727" s="102"/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</row>
    <row r="728" spans="1:11" ht="12.75" customHeight="1" x14ac:dyDescent="0.2">
      <c r="A728" s="102"/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</row>
    <row r="729" spans="1:11" ht="12.75" customHeight="1" x14ac:dyDescent="0.2">
      <c r="A729" s="102"/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</row>
    <row r="730" spans="1:11" ht="12.75" customHeight="1" x14ac:dyDescent="0.2">
      <c r="A730" s="102"/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</row>
    <row r="731" spans="1:11" ht="12.75" customHeight="1" x14ac:dyDescent="0.2">
      <c r="A731" s="102"/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</row>
    <row r="732" spans="1:11" ht="12.75" customHeight="1" x14ac:dyDescent="0.2">
      <c r="A732" s="102"/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</row>
    <row r="733" spans="1:11" ht="12.75" customHeight="1" x14ac:dyDescent="0.2">
      <c r="A733" s="102"/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</row>
    <row r="734" spans="1:11" ht="12.75" customHeight="1" x14ac:dyDescent="0.2">
      <c r="A734" s="102"/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</row>
    <row r="735" spans="1:11" ht="12.75" customHeight="1" x14ac:dyDescent="0.2">
      <c r="A735" s="102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</row>
    <row r="736" spans="1:11" ht="12.75" customHeight="1" x14ac:dyDescent="0.2">
      <c r="A736" s="102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</row>
    <row r="737" spans="1:11" ht="12.75" customHeight="1" x14ac:dyDescent="0.2">
      <c r="A737" s="102"/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</row>
    <row r="738" spans="1:11" ht="12.75" customHeight="1" x14ac:dyDescent="0.2">
      <c r="A738" s="102"/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</row>
    <row r="739" spans="1:11" ht="12.75" customHeight="1" x14ac:dyDescent="0.2">
      <c r="A739" s="102"/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</row>
    <row r="740" spans="1:11" ht="12.75" customHeight="1" x14ac:dyDescent="0.2">
      <c r="A740" s="102"/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</row>
    <row r="741" spans="1:11" ht="12.75" customHeight="1" x14ac:dyDescent="0.2">
      <c r="A741" s="102"/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</row>
    <row r="742" spans="1:11" ht="12.75" customHeight="1" x14ac:dyDescent="0.2">
      <c r="A742" s="102"/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</row>
    <row r="743" spans="1:11" ht="12.75" customHeight="1" x14ac:dyDescent="0.2">
      <c r="A743" s="102"/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</row>
    <row r="744" spans="1:11" ht="12.75" customHeight="1" x14ac:dyDescent="0.2">
      <c r="A744" s="102"/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</row>
    <row r="745" spans="1:11" ht="12.75" customHeight="1" x14ac:dyDescent="0.2">
      <c r="A745" s="102"/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</row>
    <row r="746" spans="1:11" ht="12.75" customHeight="1" x14ac:dyDescent="0.2">
      <c r="A746" s="102"/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</row>
    <row r="747" spans="1:11" ht="12.75" customHeight="1" x14ac:dyDescent="0.2">
      <c r="A747" s="102"/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</row>
    <row r="748" spans="1:11" ht="12.75" customHeight="1" x14ac:dyDescent="0.2">
      <c r="A748" s="102"/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</row>
    <row r="749" spans="1:11" ht="12.75" customHeight="1" x14ac:dyDescent="0.2">
      <c r="A749" s="102"/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</row>
    <row r="750" spans="1:11" ht="12.75" customHeight="1" x14ac:dyDescent="0.2">
      <c r="A750" s="102"/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</row>
    <row r="751" spans="1:11" ht="12.75" customHeight="1" x14ac:dyDescent="0.2">
      <c r="A751" s="102"/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</row>
    <row r="752" spans="1:11" ht="12.75" customHeight="1" x14ac:dyDescent="0.2">
      <c r="A752" s="102"/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</row>
    <row r="753" spans="1:11" ht="12.75" customHeight="1" x14ac:dyDescent="0.2">
      <c r="A753" s="102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</row>
    <row r="754" spans="1:11" ht="12.75" customHeight="1" x14ac:dyDescent="0.2">
      <c r="A754" s="102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</row>
    <row r="755" spans="1:11" ht="12.75" customHeight="1" x14ac:dyDescent="0.2">
      <c r="A755" s="102"/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</row>
    <row r="756" spans="1:11" ht="12.75" customHeight="1" x14ac:dyDescent="0.2">
      <c r="A756" s="102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</row>
    <row r="757" spans="1:11" ht="12.75" customHeight="1" x14ac:dyDescent="0.2">
      <c r="A757" s="102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</row>
    <row r="758" spans="1:11" ht="12.75" customHeight="1" x14ac:dyDescent="0.2">
      <c r="A758" s="102"/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</row>
    <row r="759" spans="1:11" ht="12.75" customHeight="1" x14ac:dyDescent="0.2">
      <c r="A759" s="102"/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</row>
    <row r="760" spans="1:11" ht="12.75" customHeight="1" x14ac:dyDescent="0.2">
      <c r="A760" s="102"/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</row>
    <row r="761" spans="1:11" ht="12.75" customHeight="1" x14ac:dyDescent="0.2">
      <c r="A761" s="102"/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</row>
    <row r="762" spans="1:11" ht="12.75" customHeight="1" x14ac:dyDescent="0.2">
      <c r="A762" s="102"/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</row>
    <row r="763" spans="1:11" ht="12.75" customHeight="1" x14ac:dyDescent="0.2">
      <c r="A763" s="102"/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</row>
    <row r="764" spans="1:11" ht="12.75" customHeight="1" x14ac:dyDescent="0.2">
      <c r="A764" s="102"/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</row>
    <row r="765" spans="1:11" ht="12.75" customHeight="1" x14ac:dyDescent="0.2">
      <c r="A765" s="102"/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</row>
    <row r="766" spans="1:11" ht="12.75" customHeight="1" x14ac:dyDescent="0.2">
      <c r="A766" s="102"/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</row>
    <row r="767" spans="1:11" ht="12.75" customHeight="1" x14ac:dyDescent="0.2">
      <c r="A767" s="102"/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</row>
    <row r="768" spans="1:11" ht="12.75" customHeight="1" x14ac:dyDescent="0.2">
      <c r="A768" s="102"/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</row>
    <row r="769" spans="1:11" ht="12.75" customHeight="1" x14ac:dyDescent="0.2">
      <c r="A769" s="102"/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</row>
    <row r="770" spans="1:11" ht="12.75" customHeight="1" x14ac:dyDescent="0.2">
      <c r="A770" s="102"/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</row>
    <row r="771" spans="1:11" ht="12.75" customHeight="1" x14ac:dyDescent="0.2">
      <c r="A771" s="102"/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</row>
    <row r="772" spans="1:11" ht="12.75" customHeight="1" x14ac:dyDescent="0.2">
      <c r="A772" s="102"/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</row>
    <row r="773" spans="1:11" ht="12.75" customHeight="1" x14ac:dyDescent="0.2">
      <c r="A773" s="102"/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</row>
    <row r="774" spans="1:11" ht="12.75" customHeight="1" x14ac:dyDescent="0.2">
      <c r="A774" s="102"/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</row>
    <row r="775" spans="1:11" ht="12.75" customHeight="1" x14ac:dyDescent="0.2">
      <c r="A775" s="102"/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</row>
    <row r="776" spans="1:11" ht="12.75" customHeight="1" x14ac:dyDescent="0.2">
      <c r="A776" s="102"/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</row>
    <row r="777" spans="1:11" ht="12.75" customHeight="1" x14ac:dyDescent="0.2">
      <c r="A777" s="102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</row>
    <row r="778" spans="1:11" ht="12.75" customHeight="1" x14ac:dyDescent="0.2">
      <c r="A778" s="102"/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</row>
    <row r="779" spans="1:11" ht="12.75" customHeight="1" x14ac:dyDescent="0.2">
      <c r="A779" s="102"/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</row>
    <row r="780" spans="1:11" ht="12.75" customHeight="1" x14ac:dyDescent="0.2">
      <c r="A780" s="102"/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</row>
    <row r="781" spans="1:11" ht="12.75" customHeight="1" x14ac:dyDescent="0.2">
      <c r="A781" s="102"/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</row>
    <row r="782" spans="1:11" ht="12.75" customHeight="1" x14ac:dyDescent="0.2">
      <c r="A782" s="102"/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</row>
    <row r="783" spans="1:11" ht="12.75" customHeight="1" x14ac:dyDescent="0.2">
      <c r="A783" s="102"/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</row>
    <row r="784" spans="1:11" ht="12.75" customHeight="1" x14ac:dyDescent="0.2">
      <c r="A784" s="102"/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</row>
    <row r="785" spans="1:11" ht="12.75" customHeight="1" x14ac:dyDescent="0.2">
      <c r="A785" s="102"/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</row>
    <row r="786" spans="1:11" ht="12.75" customHeight="1" x14ac:dyDescent="0.2">
      <c r="A786" s="102"/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</row>
    <row r="787" spans="1:11" ht="12.75" customHeight="1" x14ac:dyDescent="0.2">
      <c r="A787" s="102"/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</row>
    <row r="788" spans="1:11" ht="12.75" customHeight="1" x14ac:dyDescent="0.2">
      <c r="A788" s="102"/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</row>
    <row r="789" spans="1:11" ht="12.75" customHeight="1" x14ac:dyDescent="0.2">
      <c r="A789" s="102"/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</row>
    <row r="790" spans="1:11" ht="12.75" customHeight="1" x14ac:dyDescent="0.2">
      <c r="A790" s="102"/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</row>
    <row r="791" spans="1:11" ht="12.75" customHeight="1" x14ac:dyDescent="0.2">
      <c r="A791" s="102"/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</row>
    <row r="792" spans="1:11" ht="12.75" customHeight="1" x14ac:dyDescent="0.2">
      <c r="A792" s="102"/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</row>
    <row r="793" spans="1:11" ht="12.75" customHeight="1" x14ac:dyDescent="0.2">
      <c r="A793" s="102"/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</row>
    <row r="794" spans="1:11" ht="12.75" customHeight="1" x14ac:dyDescent="0.2">
      <c r="A794" s="102"/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</row>
    <row r="795" spans="1:11" ht="12.75" customHeight="1" x14ac:dyDescent="0.2">
      <c r="A795" s="102"/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</row>
    <row r="796" spans="1:11" ht="12.75" customHeight="1" x14ac:dyDescent="0.2">
      <c r="A796" s="102"/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</row>
    <row r="797" spans="1:11" ht="12.75" customHeight="1" x14ac:dyDescent="0.2">
      <c r="A797" s="102"/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</row>
    <row r="798" spans="1:11" ht="12.75" customHeight="1" x14ac:dyDescent="0.2">
      <c r="A798" s="102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</row>
    <row r="799" spans="1:11" ht="12.75" customHeight="1" x14ac:dyDescent="0.2">
      <c r="A799" s="102"/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</row>
    <row r="800" spans="1:11" ht="12.75" customHeight="1" x14ac:dyDescent="0.2">
      <c r="A800" s="102"/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</row>
    <row r="801" spans="1:11" ht="12.75" customHeight="1" x14ac:dyDescent="0.2">
      <c r="A801" s="102"/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</row>
    <row r="802" spans="1:11" ht="12.75" customHeight="1" x14ac:dyDescent="0.2">
      <c r="A802" s="102"/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</row>
    <row r="803" spans="1:11" ht="12.75" customHeight="1" x14ac:dyDescent="0.2">
      <c r="A803" s="102"/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</row>
    <row r="804" spans="1:11" ht="12.75" customHeight="1" x14ac:dyDescent="0.2">
      <c r="A804" s="102"/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</row>
    <row r="805" spans="1:11" ht="12.75" customHeight="1" x14ac:dyDescent="0.2">
      <c r="A805" s="102"/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</row>
    <row r="806" spans="1:11" ht="12.75" customHeight="1" x14ac:dyDescent="0.2">
      <c r="A806" s="102"/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</row>
    <row r="807" spans="1:11" ht="12.75" customHeight="1" x14ac:dyDescent="0.2">
      <c r="A807" s="102"/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</row>
    <row r="808" spans="1:11" ht="12.75" customHeight="1" x14ac:dyDescent="0.2">
      <c r="A808" s="102"/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</row>
    <row r="809" spans="1:11" ht="12.75" customHeight="1" x14ac:dyDescent="0.2">
      <c r="A809" s="102"/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</row>
    <row r="810" spans="1:11" ht="12.75" customHeight="1" x14ac:dyDescent="0.2">
      <c r="A810" s="102"/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</row>
    <row r="811" spans="1:11" ht="12.75" customHeight="1" x14ac:dyDescent="0.2">
      <c r="A811" s="102"/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</row>
    <row r="812" spans="1:11" ht="12.75" customHeight="1" x14ac:dyDescent="0.2">
      <c r="A812" s="102"/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</row>
    <row r="813" spans="1:11" ht="12.75" customHeight="1" x14ac:dyDescent="0.2">
      <c r="A813" s="102"/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</row>
    <row r="814" spans="1:11" ht="12.75" customHeight="1" x14ac:dyDescent="0.2">
      <c r="A814" s="102"/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</row>
    <row r="815" spans="1:11" ht="12.75" customHeight="1" x14ac:dyDescent="0.2">
      <c r="A815" s="102"/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</row>
    <row r="816" spans="1:11" ht="12.75" customHeight="1" x14ac:dyDescent="0.2">
      <c r="A816" s="102"/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</row>
    <row r="817" spans="1:11" ht="12.75" customHeight="1" x14ac:dyDescent="0.2">
      <c r="A817" s="102"/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</row>
    <row r="818" spans="1:11" ht="12.75" customHeight="1" x14ac:dyDescent="0.2">
      <c r="A818" s="102"/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</row>
    <row r="819" spans="1:11" ht="12.75" customHeight="1" x14ac:dyDescent="0.2">
      <c r="A819" s="102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</row>
    <row r="820" spans="1:11" ht="12.75" customHeight="1" x14ac:dyDescent="0.2">
      <c r="A820" s="102"/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</row>
    <row r="821" spans="1:11" ht="12.75" customHeight="1" x14ac:dyDescent="0.2">
      <c r="A821" s="102"/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</row>
    <row r="822" spans="1:11" ht="12.75" customHeight="1" x14ac:dyDescent="0.2">
      <c r="A822" s="102"/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</row>
    <row r="823" spans="1:11" ht="12.75" customHeight="1" x14ac:dyDescent="0.2">
      <c r="A823" s="102"/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</row>
    <row r="824" spans="1:11" ht="12.75" customHeight="1" x14ac:dyDescent="0.2">
      <c r="A824" s="102"/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</row>
    <row r="825" spans="1:11" ht="12.75" customHeight="1" x14ac:dyDescent="0.2">
      <c r="A825" s="102"/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</row>
    <row r="826" spans="1:11" ht="12.75" customHeight="1" x14ac:dyDescent="0.2">
      <c r="A826" s="102"/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</row>
    <row r="827" spans="1:11" ht="12.75" customHeight="1" x14ac:dyDescent="0.2">
      <c r="A827" s="102"/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</row>
    <row r="828" spans="1:11" ht="12.75" customHeight="1" x14ac:dyDescent="0.2">
      <c r="A828" s="102"/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</row>
    <row r="829" spans="1:11" ht="12.75" customHeight="1" x14ac:dyDescent="0.2">
      <c r="A829" s="102"/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</row>
    <row r="830" spans="1:11" ht="12.75" customHeight="1" x14ac:dyDescent="0.2">
      <c r="A830" s="102"/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</row>
    <row r="831" spans="1:11" ht="12.75" customHeight="1" x14ac:dyDescent="0.2">
      <c r="A831" s="102"/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</row>
    <row r="832" spans="1:11" ht="12.75" customHeight="1" x14ac:dyDescent="0.2">
      <c r="A832" s="102"/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</row>
    <row r="833" spans="1:11" ht="12.75" customHeight="1" x14ac:dyDescent="0.2">
      <c r="A833" s="102"/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</row>
    <row r="834" spans="1:11" ht="12.75" customHeight="1" x14ac:dyDescent="0.2">
      <c r="A834" s="102"/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</row>
    <row r="835" spans="1:11" ht="12.75" customHeight="1" x14ac:dyDescent="0.2">
      <c r="A835" s="102"/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</row>
    <row r="836" spans="1:11" ht="12.75" customHeight="1" x14ac:dyDescent="0.2">
      <c r="A836" s="102"/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</row>
    <row r="837" spans="1:11" ht="12.75" customHeight="1" x14ac:dyDescent="0.2">
      <c r="A837" s="102"/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</row>
    <row r="838" spans="1:11" ht="12.75" customHeight="1" x14ac:dyDescent="0.2">
      <c r="A838" s="102"/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</row>
    <row r="839" spans="1:11" ht="12.75" customHeight="1" x14ac:dyDescent="0.2">
      <c r="A839" s="102"/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</row>
    <row r="840" spans="1:11" ht="12.75" customHeight="1" x14ac:dyDescent="0.2">
      <c r="A840" s="102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</row>
    <row r="841" spans="1:11" ht="12.75" customHeight="1" x14ac:dyDescent="0.2">
      <c r="A841" s="102"/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</row>
    <row r="842" spans="1:11" ht="12.75" customHeight="1" x14ac:dyDescent="0.2">
      <c r="A842" s="102"/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</row>
    <row r="843" spans="1:11" ht="12.75" customHeight="1" x14ac:dyDescent="0.2">
      <c r="A843" s="102"/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</row>
    <row r="844" spans="1:11" ht="12.75" customHeight="1" x14ac:dyDescent="0.2">
      <c r="A844" s="102"/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</row>
    <row r="845" spans="1:11" ht="12.75" customHeight="1" x14ac:dyDescent="0.2">
      <c r="A845" s="102"/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</row>
    <row r="846" spans="1:11" ht="12.75" customHeight="1" x14ac:dyDescent="0.2">
      <c r="A846" s="102"/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</row>
    <row r="847" spans="1:11" ht="12.75" customHeight="1" x14ac:dyDescent="0.2">
      <c r="A847" s="102"/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</row>
    <row r="848" spans="1:11" ht="12.75" customHeight="1" x14ac:dyDescent="0.2">
      <c r="A848" s="102"/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</row>
    <row r="849" spans="1:11" ht="12.75" customHeight="1" x14ac:dyDescent="0.2">
      <c r="A849" s="102"/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</row>
    <row r="850" spans="1:11" ht="12.75" customHeight="1" x14ac:dyDescent="0.2">
      <c r="A850" s="102"/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</row>
    <row r="851" spans="1:11" ht="12.75" customHeight="1" x14ac:dyDescent="0.2">
      <c r="A851" s="102"/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</row>
    <row r="852" spans="1:11" ht="12.75" customHeight="1" x14ac:dyDescent="0.2">
      <c r="A852" s="102"/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</row>
    <row r="853" spans="1:11" ht="12.75" customHeight="1" x14ac:dyDescent="0.2">
      <c r="A853" s="102"/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</row>
    <row r="854" spans="1:11" ht="12.75" customHeight="1" x14ac:dyDescent="0.2">
      <c r="A854" s="102"/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</row>
    <row r="855" spans="1:11" ht="12.75" customHeight="1" x14ac:dyDescent="0.2">
      <c r="A855" s="102"/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</row>
    <row r="856" spans="1:11" ht="12.75" customHeight="1" x14ac:dyDescent="0.2">
      <c r="A856" s="102"/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</row>
    <row r="857" spans="1:11" ht="12.75" customHeight="1" x14ac:dyDescent="0.2">
      <c r="A857" s="102"/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</row>
    <row r="858" spans="1:11" ht="12.75" customHeight="1" x14ac:dyDescent="0.2">
      <c r="A858" s="102"/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</row>
    <row r="859" spans="1:11" ht="12.75" customHeight="1" x14ac:dyDescent="0.2">
      <c r="A859" s="102"/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</row>
    <row r="860" spans="1:11" ht="12.75" customHeight="1" x14ac:dyDescent="0.2">
      <c r="A860" s="102"/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</row>
    <row r="861" spans="1:11" ht="12.75" customHeight="1" x14ac:dyDescent="0.2">
      <c r="A861" s="102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</row>
    <row r="862" spans="1:11" ht="12.75" customHeight="1" x14ac:dyDescent="0.2">
      <c r="A862" s="102"/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</row>
    <row r="863" spans="1:11" ht="12.75" customHeight="1" x14ac:dyDescent="0.2">
      <c r="A863" s="102"/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</row>
    <row r="864" spans="1:11" ht="12.75" customHeight="1" x14ac:dyDescent="0.2">
      <c r="A864" s="102"/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</row>
    <row r="865" spans="1:11" ht="12.75" customHeight="1" x14ac:dyDescent="0.2">
      <c r="A865" s="102"/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</row>
    <row r="866" spans="1:11" ht="12.75" customHeight="1" x14ac:dyDescent="0.2">
      <c r="A866" s="102"/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</row>
    <row r="867" spans="1:11" ht="12.75" customHeight="1" x14ac:dyDescent="0.2">
      <c r="A867" s="102"/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</row>
    <row r="868" spans="1:11" ht="12.75" customHeight="1" x14ac:dyDescent="0.2">
      <c r="A868" s="102"/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</row>
    <row r="869" spans="1:11" ht="12.75" customHeight="1" x14ac:dyDescent="0.2">
      <c r="A869" s="102"/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</row>
    <row r="870" spans="1:11" ht="12.75" customHeight="1" x14ac:dyDescent="0.2">
      <c r="A870" s="102"/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</row>
    <row r="871" spans="1:11" ht="12.75" customHeight="1" x14ac:dyDescent="0.2">
      <c r="A871" s="102"/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</row>
    <row r="872" spans="1:11" ht="12.75" customHeight="1" x14ac:dyDescent="0.2">
      <c r="A872" s="102"/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</row>
    <row r="873" spans="1:11" ht="12.75" customHeight="1" x14ac:dyDescent="0.2">
      <c r="A873" s="102"/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</row>
    <row r="874" spans="1:11" ht="12.75" customHeight="1" x14ac:dyDescent="0.2">
      <c r="A874" s="102"/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</row>
    <row r="875" spans="1:11" ht="12.75" customHeight="1" x14ac:dyDescent="0.2">
      <c r="A875" s="102"/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</row>
    <row r="876" spans="1:11" ht="12.75" customHeight="1" x14ac:dyDescent="0.2">
      <c r="A876" s="102"/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</row>
    <row r="877" spans="1:11" ht="12.75" customHeight="1" x14ac:dyDescent="0.2">
      <c r="A877" s="102"/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</row>
    <row r="878" spans="1:11" ht="12.75" customHeight="1" x14ac:dyDescent="0.2">
      <c r="A878" s="102"/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</row>
    <row r="879" spans="1:11" ht="12.75" customHeight="1" x14ac:dyDescent="0.2">
      <c r="A879" s="102"/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</row>
    <row r="880" spans="1:11" ht="12.75" customHeight="1" x14ac:dyDescent="0.2">
      <c r="A880" s="102"/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</row>
    <row r="881" spans="1:11" ht="12.75" customHeight="1" x14ac:dyDescent="0.2">
      <c r="A881" s="102"/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</row>
    <row r="882" spans="1:11" ht="12.75" customHeight="1" x14ac:dyDescent="0.2">
      <c r="A882" s="102"/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</row>
    <row r="883" spans="1:11" ht="12.75" customHeight="1" x14ac:dyDescent="0.2">
      <c r="A883" s="102"/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</row>
    <row r="884" spans="1:11" ht="12.75" customHeight="1" x14ac:dyDescent="0.2">
      <c r="A884" s="102"/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</row>
    <row r="885" spans="1:11" ht="12.75" customHeight="1" x14ac:dyDescent="0.2">
      <c r="A885" s="102"/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</row>
    <row r="886" spans="1:11" ht="12.75" customHeight="1" x14ac:dyDescent="0.2">
      <c r="A886" s="102"/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</row>
    <row r="887" spans="1:11" ht="12.75" customHeight="1" x14ac:dyDescent="0.2">
      <c r="A887" s="102"/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</row>
    <row r="888" spans="1:11" ht="12.75" customHeight="1" x14ac:dyDescent="0.2">
      <c r="A888" s="102"/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</row>
    <row r="889" spans="1:11" ht="12.75" customHeight="1" x14ac:dyDescent="0.2">
      <c r="A889" s="102"/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</row>
    <row r="890" spans="1:11" ht="12.75" customHeight="1" x14ac:dyDescent="0.2">
      <c r="A890" s="102"/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</row>
    <row r="891" spans="1:11" ht="12.75" customHeight="1" x14ac:dyDescent="0.2">
      <c r="A891" s="102"/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</row>
    <row r="892" spans="1:11" ht="12.75" customHeight="1" x14ac:dyDescent="0.2">
      <c r="A892" s="102"/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</row>
    <row r="893" spans="1:11" ht="12.75" customHeight="1" x14ac:dyDescent="0.2">
      <c r="A893" s="102"/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</row>
    <row r="894" spans="1:11" ht="12.75" customHeight="1" x14ac:dyDescent="0.2">
      <c r="A894" s="102"/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</row>
    <row r="895" spans="1:11" ht="12.75" customHeight="1" x14ac:dyDescent="0.2">
      <c r="A895" s="102"/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</row>
    <row r="896" spans="1:11" ht="12.75" customHeight="1" x14ac:dyDescent="0.2">
      <c r="A896" s="102"/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</row>
    <row r="897" spans="1:11" ht="12.75" customHeight="1" x14ac:dyDescent="0.2">
      <c r="A897" s="102"/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</row>
    <row r="898" spans="1:11" ht="12.75" customHeight="1" x14ac:dyDescent="0.2">
      <c r="A898" s="102"/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</row>
    <row r="899" spans="1:11" ht="12.75" customHeight="1" x14ac:dyDescent="0.2">
      <c r="A899" s="102"/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</row>
    <row r="900" spans="1:11" ht="12.75" customHeight="1" x14ac:dyDescent="0.2">
      <c r="A900" s="102"/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</row>
    <row r="901" spans="1:11" ht="12.75" customHeight="1" x14ac:dyDescent="0.2">
      <c r="A901" s="102"/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</row>
    <row r="902" spans="1:11" ht="12.75" customHeight="1" x14ac:dyDescent="0.2">
      <c r="A902" s="102"/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</row>
    <row r="903" spans="1:11" ht="12.75" customHeight="1" x14ac:dyDescent="0.2">
      <c r="A903" s="102"/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</row>
    <row r="904" spans="1:11" ht="12.75" customHeight="1" x14ac:dyDescent="0.2">
      <c r="A904" s="102"/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</row>
    <row r="905" spans="1:11" ht="12.75" customHeight="1" x14ac:dyDescent="0.2">
      <c r="A905" s="102"/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</row>
    <row r="906" spans="1:11" ht="12.75" customHeight="1" x14ac:dyDescent="0.2">
      <c r="A906" s="102"/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</row>
    <row r="907" spans="1:11" ht="12.75" customHeight="1" x14ac:dyDescent="0.2">
      <c r="A907" s="102"/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</row>
    <row r="908" spans="1:11" ht="12.75" customHeight="1" x14ac:dyDescent="0.2">
      <c r="A908" s="102"/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</row>
    <row r="909" spans="1:11" ht="12.75" customHeight="1" x14ac:dyDescent="0.2">
      <c r="A909" s="102"/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</row>
    <row r="910" spans="1:11" ht="12.75" customHeight="1" x14ac:dyDescent="0.2">
      <c r="A910" s="102"/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</row>
    <row r="911" spans="1:11" ht="12.75" customHeight="1" x14ac:dyDescent="0.2">
      <c r="A911" s="102"/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</row>
    <row r="912" spans="1:11" ht="12.75" customHeight="1" x14ac:dyDescent="0.2">
      <c r="A912" s="102"/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</row>
    <row r="913" spans="1:11" ht="12.75" customHeight="1" x14ac:dyDescent="0.2">
      <c r="A913" s="102"/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</row>
    <row r="914" spans="1:11" ht="12.75" customHeight="1" x14ac:dyDescent="0.2">
      <c r="A914" s="102"/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</row>
    <row r="915" spans="1:11" ht="12.75" customHeight="1" x14ac:dyDescent="0.2">
      <c r="A915" s="102"/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</row>
    <row r="916" spans="1:11" ht="12.75" customHeight="1" x14ac:dyDescent="0.2">
      <c r="A916" s="102"/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</row>
    <row r="917" spans="1:11" ht="12.75" customHeight="1" x14ac:dyDescent="0.2">
      <c r="A917" s="102"/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</row>
    <row r="918" spans="1:11" ht="12.75" customHeight="1" x14ac:dyDescent="0.2">
      <c r="A918" s="102"/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</row>
    <row r="919" spans="1:11" ht="12.75" customHeight="1" x14ac:dyDescent="0.2">
      <c r="A919" s="102"/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</row>
    <row r="920" spans="1:11" ht="12.75" customHeight="1" x14ac:dyDescent="0.2">
      <c r="A920" s="102"/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</row>
    <row r="921" spans="1:11" ht="12.75" customHeight="1" x14ac:dyDescent="0.2">
      <c r="A921" s="102"/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</row>
    <row r="922" spans="1:11" ht="12.75" customHeight="1" x14ac:dyDescent="0.2">
      <c r="A922" s="102"/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</row>
    <row r="923" spans="1:11" ht="12.75" customHeight="1" x14ac:dyDescent="0.2">
      <c r="A923" s="102"/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</row>
    <row r="924" spans="1:11" ht="12.75" customHeight="1" x14ac:dyDescent="0.2">
      <c r="A924" s="102"/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</row>
    <row r="925" spans="1:11" ht="12.75" customHeight="1" x14ac:dyDescent="0.2">
      <c r="A925" s="102"/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</row>
    <row r="926" spans="1:11" ht="12.75" customHeight="1" x14ac:dyDescent="0.2">
      <c r="A926" s="102"/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</row>
    <row r="927" spans="1:11" ht="12.75" customHeight="1" x14ac:dyDescent="0.2">
      <c r="A927" s="102"/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</row>
    <row r="928" spans="1:11" ht="12.75" customHeight="1" x14ac:dyDescent="0.2">
      <c r="A928" s="102"/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</row>
    <row r="929" spans="1:11" ht="12.75" customHeight="1" x14ac:dyDescent="0.2">
      <c r="A929" s="102"/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</row>
    <row r="930" spans="1:11" ht="12.75" customHeight="1" x14ac:dyDescent="0.2">
      <c r="A930" s="102"/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</row>
    <row r="931" spans="1:11" ht="12.75" customHeight="1" x14ac:dyDescent="0.2">
      <c r="A931" s="102"/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</row>
    <row r="932" spans="1:11" ht="12.75" customHeight="1" x14ac:dyDescent="0.2">
      <c r="A932" s="102"/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</row>
    <row r="933" spans="1:11" ht="12.75" customHeight="1" x14ac:dyDescent="0.2">
      <c r="A933" s="102"/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</row>
    <row r="934" spans="1:11" ht="12.75" customHeight="1" x14ac:dyDescent="0.2">
      <c r="A934" s="102"/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</row>
    <row r="935" spans="1:11" ht="12.75" customHeight="1" x14ac:dyDescent="0.2">
      <c r="A935" s="102"/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</row>
    <row r="936" spans="1:11" ht="12.75" customHeight="1" x14ac:dyDescent="0.2">
      <c r="A936" s="102"/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</row>
    <row r="937" spans="1:11" ht="12.75" customHeight="1" x14ac:dyDescent="0.2">
      <c r="A937" s="102"/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</row>
    <row r="938" spans="1:11" ht="12.75" customHeight="1" x14ac:dyDescent="0.2">
      <c r="A938" s="102"/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</row>
    <row r="939" spans="1:11" ht="12.75" customHeight="1" x14ac:dyDescent="0.2">
      <c r="A939" s="102"/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</row>
    <row r="940" spans="1:11" ht="12.75" customHeight="1" x14ac:dyDescent="0.2">
      <c r="A940" s="102"/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</row>
    <row r="941" spans="1:11" ht="12.75" customHeight="1" x14ac:dyDescent="0.2">
      <c r="A941" s="102"/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</row>
    <row r="942" spans="1:11" ht="12.75" customHeight="1" x14ac:dyDescent="0.2">
      <c r="A942" s="102"/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</row>
    <row r="943" spans="1:11" ht="12.75" customHeight="1" x14ac:dyDescent="0.2">
      <c r="A943" s="102"/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</row>
    <row r="944" spans="1:11" ht="12.75" customHeight="1" x14ac:dyDescent="0.2">
      <c r="A944" s="102"/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</row>
    <row r="945" spans="1:11" ht="12.75" customHeight="1" x14ac:dyDescent="0.2">
      <c r="A945" s="102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</row>
    <row r="946" spans="1:11" ht="12.75" customHeight="1" x14ac:dyDescent="0.2">
      <c r="A946" s="102"/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</row>
    <row r="947" spans="1:11" ht="12.75" customHeight="1" x14ac:dyDescent="0.2">
      <c r="A947" s="102"/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</row>
    <row r="948" spans="1:11" ht="12.75" customHeight="1" x14ac:dyDescent="0.2">
      <c r="A948" s="102"/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</row>
    <row r="949" spans="1:11" ht="12.75" customHeight="1" x14ac:dyDescent="0.2">
      <c r="A949" s="102"/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</row>
    <row r="950" spans="1:11" ht="12.75" customHeight="1" x14ac:dyDescent="0.2">
      <c r="A950" s="102"/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</row>
    <row r="951" spans="1:11" ht="12.75" customHeight="1" x14ac:dyDescent="0.2">
      <c r="A951" s="102"/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</row>
    <row r="952" spans="1:11" ht="12.75" customHeight="1" x14ac:dyDescent="0.2">
      <c r="A952" s="102"/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</row>
    <row r="953" spans="1:11" ht="12.75" customHeight="1" x14ac:dyDescent="0.2">
      <c r="A953" s="102"/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</row>
    <row r="954" spans="1:11" ht="12.75" customHeight="1" x14ac:dyDescent="0.2">
      <c r="A954" s="102"/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</row>
    <row r="955" spans="1:11" ht="12.75" customHeight="1" x14ac:dyDescent="0.2">
      <c r="A955" s="102"/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</row>
    <row r="956" spans="1:11" ht="12.75" customHeight="1" x14ac:dyDescent="0.2">
      <c r="A956" s="102"/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</row>
    <row r="957" spans="1:11" ht="12.75" customHeight="1" x14ac:dyDescent="0.2">
      <c r="A957" s="102"/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</row>
    <row r="958" spans="1:11" ht="12.75" customHeight="1" x14ac:dyDescent="0.2">
      <c r="A958" s="102"/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</row>
    <row r="959" spans="1:11" ht="12.75" customHeight="1" x14ac:dyDescent="0.2">
      <c r="A959" s="102"/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</row>
    <row r="960" spans="1:11" ht="12.75" customHeight="1" x14ac:dyDescent="0.2">
      <c r="A960" s="102"/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</row>
    <row r="961" spans="1:11" ht="12.75" customHeight="1" x14ac:dyDescent="0.2">
      <c r="A961" s="102"/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</row>
    <row r="962" spans="1:11" ht="12.75" customHeight="1" x14ac:dyDescent="0.2">
      <c r="A962" s="102"/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</row>
    <row r="963" spans="1:11" ht="12.75" customHeight="1" x14ac:dyDescent="0.2">
      <c r="A963" s="102"/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</row>
    <row r="964" spans="1:11" ht="12.75" customHeight="1" x14ac:dyDescent="0.2">
      <c r="A964" s="102"/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</row>
    <row r="965" spans="1:11" ht="12.75" customHeight="1" x14ac:dyDescent="0.2">
      <c r="A965" s="102"/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</row>
    <row r="966" spans="1:11" ht="12.75" customHeight="1" x14ac:dyDescent="0.2">
      <c r="A966" s="102"/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</row>
    <row r="967" spans="1:11" ht="12.75" customHeight="1" x14ac:dyDescent="0.2">
      <c r="A967" s="102"/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</row>
    <row r="968" spans="1:11" ht="12.75" customHeight="1" x14ac:dyDescent="0.2">
      <c r="A968" s="102"/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</row>
    <row r="969" spans="1:11" ht="12.75" customHeight="1" x14ac:dyDescent="0.2">
      <c r="A969" s="102"/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</row>
    <row r="970" spans="1:11" ht="12.75" customHeight="1" x14ac:dyDescent="0.2">
      <c r="A970" s="102"/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</row>
    <row r="971" spans="1:11" ht="12.75" customHeight="1" x14ac:dyDescent="0.2">
      <c r="A971" s="102"/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</row>
    <row r="972" spans="1:11" ht="12.75" customHeight="1" x14ac:dyDescent="0.2">
      <c r="A972" s="102"/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</row>
    <row r="973" spans="1:11" ht="12.75" customHeight="1" x14ac:dyDescent="0.2">
      <c r="A973" s="102"/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</row>
    <row r="974" spans="1:11" ht="12.75" customHeight="1" x14ac:dyDescent="0.2">
      <c r="A974" s="102"/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</row>
    <row r="975" spans="1:11" ht="12.75" customHeight="1" x14ac:dyDescent="0.2">
      <c r="A975" s="102"/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</row>
    <row r="976" spans="1:11" ht="12.75" customHeight="1" x14ac:dyDescent="0.2">
      <c r="A976" s="102"/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</row>
    <row r="977" spans="1:11" ht="12.75" customHeight="1" x14ac:dyDescent="0.2">
      <c r="A977" s="102"/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</row>
    <row r="978" spans="1:11" ht="12.75" customHeight="1" x14ac:dyDescent="0.2">
      <c r="A978" s="102"/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</row>
    <row r="979" spans="1:11" ht="12.75" customHeight="1" x14ac:dyDescent="0.2">
      <c r="A979" s="102"/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</row>
    <row r="980" spans="1:11" ht="12.75" customHeight="1" x14ac:dyDescent="0.2">
      <c r="A980" s="102"/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</row>
    <row r="981" spans="1:11" ht="12.75" customHeight="1" x14ac:dyDescent="0.2">
      <c r="A981" s="102"/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</row>
    <row r="982" spans="1:11" ht="12.75" customHeight="1" x14ac:dyDescent="0.2">
      <c r="A982" s="102"/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</row>
    <row r="983" spans="1:11" ht="12.75" customHeight="1" x14ac:dyDescent="0.2">
      <c r="A983" s="102"/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</row>
    <row r="984" spans="1:11" ht="12.75" customHeight="1" x14ac:dyDescent="0.2">
      <c r="A984" s="102"/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</row>
    <row r="985" spans="1:11" ht="12.75" customHeight="1" x14ac:dyDescent="0.2">
      <c r="A985" s="102"/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</row>
    <row r="986" spans="1:11" ht="12.75" customHeight="1" x14ac:dyDescent="0.2">
      <c r="A986" s="102"/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</row>
    <row r="987" spans="1:11" ht="12.75" customHeight="1" x14ac:dyDescent="0.2">
      <c r="A987" s="102"/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</row>
    <row r="988" spans="1:11" ht="12.75" customHeight="1" x14ac:dyDescent="0.2">
      <c r="A988" s="102"/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</row>
    <row r="989" spans="1:11" ht="12.75" customHeight="1" x14ac:dyDescent="0.2">
      <c r="A989" s="102"/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</row>
    <row r="990" spans="1:11" ht="12.75" customHeight="1" x14ac:dyDescent="0.2">
      <c r="A990" s="102"/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</row>
    <row r="991" spans="1:11" ht="12.75" customHeight="1" x14ac:dyDescent="0.2">
      <c r="A991" s="102"/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</row>
    <row r="992" spans="1:11" ht="12.75" customHeight="1" x14ac:dyDescent="0.2">
      <c r="A992" s="102"/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</row>
    <row r="993" spans="1:11" ht="12.75" customHeight="1" x14ac:dyDescent="0.2">
      <c r="A993" s="102"/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</row>
    <row r="994" spans="1:11" ht="12.75" customHeight="1" x14ac:dyDescent="0.2">
      <c r="A994" s="102"/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</row>
    <row r="995" spans="1:11" ht="12.75" customHeight="1" x14ac:dyDescent="0.2">
      <c r="A995" s="102"/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</row>
    <row r="996" spans="1:11" ht="12.75" customHeight="1" x14ac:dyDescent="0.2">
      <c r="A996" s="102"/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</row>
    <row r="997" spans="1:11" ht="12.75" customHeight="1" x14ac:dyDescent="0.2">
      <c r="A997" s="102"/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</row>
    <row r="998" spans="1:11" ht="12.75" customHeight="1" x14ac:dyDescent="0.2">
      <c r="A998" s="102"/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</row>
    <row r="999" spans="1:11" ht="12.75" customHeight="1" x14ac:dyDescent="0.2">
      <c r="A999" s="102"/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</row>
    <row r="1000" spans="1:11" ht="12.75" customHeight="1" x14ac:dyDescent="0.2">
      <c r="A1000" s="102"/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</row>
    <row r="1001" spans="1:11" ht="12.75" customHeight="1" x14ac:dyDescent="0.2">
      <c r="A1001" s="102"/>
      <c r="B1001" s="102"/>
      <c r="C1001" s="102"/>
      <c r="D1001" s="102"/>
      <c r="E1001" s="102"/>
      <c r="F1001" s="102"/>
      <c r="G1001" s="102"/>
      <c r="H1001" s="102"/>
      <c r="I1001" s="102"/>
      <c r="J1001" s="102"/>
      <c r="K1001" s="102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 xr:uid="{171D6A78-B7A8-4C15-BF63-A9636B9E6825}"/>
  </hyperlinks>
  <pageMargins left="0.7" right="0.7" top="0.75" bottom="0.75" header="0.3" footer="0.3"/>
  <pageSetup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topLeftCell="A10" workbookViewId="0">
      <selection activeCell="H33" sqref="H33"/>
    </sheetView>
  </sheetViews>
  <sheetFormatPr defaultColWidth="17.28515625" defaultRowHeight="15" customHeight="1" x14ac:dyDescent="0.2"/>
  <cols>
    <col min="1" max="1" width="2.7109375" style="68" customWidth="1"/>
    <col min="2" max="2" width="8.85546875" style="68" customWidth="1"/>
    <col min="3" max="3" width="15.42578125" style="68" customWidth="1"/>
    <col min="4" max="4" width="12.140625" style="68" customWidth="1"/>
    <col min="5" max="5" width="5.7109375" style="68" customWidth="1"/>
    <col min="6" max="6" width="8.7109375" style="68" customWidth="1"/>
    <col min="7" max="7" width="9.140625" style="68" customWidth="1"/>
    <col min="8" max="8" width="10" style="68" customWidth="1"/>
    <col min="9" max="9" width="1.7109375" style="68" customWidth="1"/>
    <col min="10" max="10" width="4.7109375" style="68" customWidth="1"/>
    <col min="11" max="11" width="10.140625" style="68" customWidth="1"/>
    <col min="12" max="26" width="6.7109375" style="68" customWidth="1"/>
    <col min="27" max="16384" width="17.28515625" style="68"/>
  </cols>
  <sheetData>
    <row r="1" spans="1:26" ht="27" customHeight="1" x14ac:dyDescent="0.25">
      <c r="A1" s="280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102"/>
    </row>
    <row r="2" spans="1:26" ht="16.5" customHeight="1" thickBot="1" x14ac:dyDescent="0.3">
      <c r="A2" s="103" t="s">
        <v>2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ht="6" customHeight="1" x14ac:dyDescent="0.25">
      <c r="A3" s="106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6" ht="12.75" customHeight="1" x14ac:dyDescent="0.2">
      <c r="A4" s="102"/>
      <c r="B4" s="144"/>
      <c r="C4" s="106" t="s">
        <v>4</v>
      </c>
      <c r="D4" s="156"/>
      <c r="E4" s="157"/>
      <c r="F4" s="159"/>
      <c r="G4" s="158"/>
      <c r="H4" s="106" t="s">
        <v>115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26" ht="12.75" customHeight="1" x14ac:dyDescent="0.2">
      <c r="A5" s="102"/>
      <c r="B5" s="102"/>
      <c r="C5" s="107" t="s">
        <v>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5.75" customHeight="1" x14ac:dyDescent="0.2">
      <c r="A6" s="102"/>
      <c r="C6" s="196" t="s">
        <v>108</v>
      </c>
      <c r="D6" s="217" t="s">
        <v>120</v>
      </c>
      <c r="E6" s="216"/>
      <c r="F6" s="216"/>
      <c r="G6" s="216"/>
      <c r="H6" s="216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</row>
    <row r="7" spans="1:26" ht="12.75" customHeight="1" x14ac:dyDescent="0.2">
      <c r="A7" s="281" t="s">
        <v>16</v>
      </c>
      <c r="B7" s="282"/>
      <c r="C7" s="131"/>
      <c r="D7" s="131"/>
      <c r="E7" s="131"/>
      <c r="F7" s="131"/>
      <c r="G7" s="131"/>
      <c r="H7" s="131"/>
      <c r="I7" s="131"/>
      <c r="J7" s="131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spans="1:26" ht="25.5" customHeight="1" x14ac:dyDescent="0.2">
      <c r="A8" s="108"/>
      <c r="B8" s="109"/>
      <c r="C8" s="109"/>
      <c r="D8" s="110" t="s">
        <v>20</v>
      </c>
      <c r="E8" s="111" t="s">
        <v>21</v>
      </c>
      <c r="F8" s="111" t="s">
        <v>22</v>
      </c>
      <c r="G8" s="111" t="s">
        <v>23</v>
      </c>
      <c r="H8" s="111" t="s">
        <v>24</v>
      </c>
      <c r="I8" s="112"/>
      <c r="J8" s="11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</row>
    <row r="9" spans="1:26" ht="12.75" customHeight="1" x14ac:dyDescent="0.2">
      <c r="A9" s="256" t="s">
        <v>135</v>
      </c>
      <c r="B9" s="102"/>
      <c r="C9" s="102"/>
      <c r="D9" s="145">
        <v>400</v>
      </c>
      <c r="E9" s="113" t="s">
        <v>27</v>
      </c>
      <c r="F9" s="146">
        <v>170</v>
      </c>
      <c r="G9" s="114" t="s">
        <v>35</v>
      </c>
      <c r="H9" s="99">
        <f>D9*(F9/100)</f>
        <v>680</v>
      </c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</row>
    <row r="10" spans="1:26" ht="4.5" customHeight="1" x14ac:dyDescent="0.2">
      <c r="A10" s="102"/>
      <c r="B10" s="102"/>
      <c r="C10" s="102"/>
      <c r="D10" s="106"/>
      <c r="E10" s="106"/>
      <c r="F10" s="106" t="s">
        <v>37</v>
      </c>
      <c r="G10" s="106"/>
      <c r="H10" s="115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</row>
    <row r="11" spans="1:26" ht="12.75" customHeight="1" x14ac:dyDescent="0.2">
      <c r="A11" s="131" t="s">
        <v>38</v>
      </c>
      <c r="B11" s="131"/>
      <c r="C11" s="131"/>
      <c r="D11" s="131"/>
      <c r="E11" s="131"/>
      <c r="F11" s="131"/>
      <c r="G11" s="131"/>
      <c r="H11" s="132"/>
      <c r="I11" s="131"/>
      <c r="J11" s="131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</row>
    <row r="12" spans="1:26" ht="12.75" customHeight="1" x14ac:dyDescent="0.2">
      <c r="A12" s="108"/>
      <c r="B12" s="109"/>
      <c r="C12" s="109"/>
      <c r="D12" s="111" t="s">
        <v>39</v>
      </c>
      <c r="E12" s="111" t="s">
        <v>40</v>
      </c>
      <c r="F12" s="111" t="s">
        <v>41</v>
      </c>
      <c r="G12" s="111" t="s">
        <v>42</v>
      </c>
      <c r="H12" s="111" t="s">
        <v>43</v>
      </c>
      <c r="I12" s="116"/>
      <c r="J12" s="11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</row>
    <row r="13" spans="1:26" ht="12.75" customHeight="1" x14ac:dyDescent="0.2">
      <c r="A13" s="106" t="s">
        <v>44</v>
      </c>
      <c r="B13" s="117"/>
      <c r="C13" s="102"/>
      <c r="D13" s="106"/>
      <c r="E13" s="106"/>
      <c r="F13" s="106"/>
      <c r="G13" s="106"/>
      <c r="H13" s="106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</row>
    <row r="14" spans="1:26" ht="12.75" customHeight="1" x14ac:dyDescent="0.2">
      <c r="A14" s="102"/>
      <c r="B14" s="106" t="s">
        <v>46</v>
      </c>
      <c r="C14" s="106"/>
      <c r="D14" s="148">
        <v>100</v>
      </c>
      <c r="E14" s="113" t="s">
        <v>27</v>
      </c>
      <c r="F14" s="147">
        <v>235</v>
      </c>
      <c r="G14" s="114" t="s">
        <v>35</v>
      </c>
      <c r="H14" s="160">
        <f>D14*(F14/100)</f>
        <v>235</v>
      </c>
      <c r="I14" s="118"/>
      <c r="J14" s="102"/>
      <c r="K14" s="102"/>
    </row>
    <row r="15" spans="1:26" ht="12.75" customHeight="1" x14ac:dyDescent="0.2">
      <c r="A15" s="102"/>
      <c r="B15" s="106" t="s">
        <v>48</v>
      </c>
      <c r="C15" s="106"/>
      <c r="D15" s="113"/>
      <c r="E15" s="113"/>
      <c r="F15" s="147">
        <v>3</v>
      </c>
      <c r="G15" s="113" t="s">
        <v>49</v>
      </c>
      <c r="H15" s="160">
        <f>F15</f>
        <v>3</v>
      </c>
      <c r="I15" s="118"/>
      <c r="J15" s="102"/>
      <c r="K15" s="102"/>
    </row>
    <row r="16" spans="1:26" ht="12.75" customHeight="1" x14ac:dyDescent="0.2">
      <c r="A16" s="102"/>
      <c r="B16" s="106" t="s">
        <v>50</v>
      </c>
      <c r="C16" s="106"/>
      <c r="D16" s="113"/>
      <c r="E16" s="113"/>
      <c r="F16" s="113"/>
      <c r="G16" s="113"/>
      <c r="H16" s="100">
        <f>SUM(H14:H15)</f>
        <v>238</v>
      </c>
      <c r="I16" s="102"/>
      <c r="J16" s="102"/>
      <c r="K16" s="102"/>
    </row>
    <row r="17" spans="1:26" ht="12.75" customHeight="1" x14ac:dyDescent="0.2">
      <c r="A17" s="131" t="s">
        <v>51</v>
      </c>
      <c r="B17" s="133"/>
      <c r="C17" s="133"/>
      <c r="D17" s="133"/>
      <c r="E17" s="133"/>
      <c r="F17" s="133"/>
      <c r="G17" s="133"/>
      <c r="H17" s="133"/>
      <c r="I17" s="134"/>
      <c r="J17" s="133"/>
      <c r="K17" s="102"/>
    </row>
    <row r="18" spans="1:26" ht="12.75" customHeight="1" x14ac:dyDescent="0.2">
      <c r="A18" s="102"/>
      <c r="B18" s="106" t="s">
        <v>52</v>
      </c>
      <c r="C18" s="119"/>
      <c r="D18" s="149">
        <v>2</v>
      </c>
      <c r="E18" s="113" t="s">
        <v>53</v>
      </c>
      <c r="F18" s="106" t="s">
        <v>54</v>
      </c>
      <c r="G18" s="102"/>
      <c r="H18" s="161">
        <f>H19/D18</f>
        <v>150</v>
      </c>
      <c r="I18" s="102"/>
      <c r="J18" s="113" t="s">
        <v>55</v>
      </c>
      <c r="K18" s="102"/>
    </row>
    <row r="19" spans="1:26" ht="12.75" customHeight="1" x14ac:dyDescent="0.2">
      <c r="A19" s="102"/>
      <c r="B19" s="106" t="s">
        <v>56</v>
      </c>
      <c r="C19" s="120"/>
      <c r="D19" s="150">
        <v>3.5</v>
      </c>
      <c r="E19" s="113" t="s">
        <v>57</v>
      </c>
      <c r="F19" s="106" t="s">
        <v>58</v>
      </c>
      <c r="G19" s="120"/>
      <c r="H19" s="161">
        <f>D9-D14</f>
        <v>300</v>
      </c>
      <c r="I19" s="102"/>
      <c r="J19" s="113" t="s">
        <v>59</v>
      </c>
      <c r="K19" s="102"/>
    </row>
    <row r="20" spans="1:26" ht="12.75" customHeight="1" x14ac:dyDescent="0.2">
      <c r="A20" s="131" t="s">
        <v>60</v>
      </c>
      <c r="B20" s="133"/>
      <c r="C20" s="133"/>
      <c r="D20" s="133"/>
      <c r="E20" s="133"/>
      <c r="F20" s="131"/>
      <c r="G20" s="133"/>
      <c r="H20" s="135"/>
      <c r="I20" s="133"/>
      <c r="J20" s="136"/>
      <c r="K20" s="102"/>
    </row>
    <row r="21" spans="1:26" ht="12.75" customHeight="1" x14ac:dyDescent="0.2">
      <c r="A21" s="121" t="s">
        <v>61</v>
      </c>
      <c r="B21" s="102"/>
      <c r="C21" s="122"/>
      <c r="D21" s="102"/>
      <c r="E21" s="102"/>
      <c r="F21" s="102"/>
      <c r="G21" s="102"/>
      <c r="H21" s="118"/>
      <c r="I21" s="102"/>
      <c r="J21" s="102"/>
      <c r="K21" s="102"/>
    </row>
    <row r="22" spans="1:26" ht="12.75" customHeight="1" x14ac:dyDescent="0.2">
      <c r="A22" s="102"/>
      <c r="B22" s="106" t="s">
        <v>62</v>
      </c>
      <c r="C22" s="106"/>
      <c r="D22" s="102"/>
      <c r="E22" s="102"/>
      <c r="F22" s="102"/>
      <c r="G22" s="102"/>
      <c r="H22" s="152">
        <v>1.38</v>
      </c>
      <c r="I22" s="118"/>
      <c r="J22" s="102"/>
      <c r="K22" s="102"/>
    </row>
    <row r="23" spans="1:26" ht="12.75" customHeight="1" x14ac:dyDescent="0.2">
      <c r="A23" s="102"/>
      <c r="B23" s="106" t="s">
        <v>63</v>
      </c>
      <c r="C23" s="102"/>
      <c r="D23" s="106"/>
      <c r="E23" s="102"/>
      <c r="F23" s="102"/>
      <c r="G23" s="106"/>
      <c r="H23" s="223">
        <v>223.53</v>
      </c>
      <c r="I23" s="118"/>
      <c r="J23" s="102"/>
      <c r="K23" s="102"/>
    </row>
    <row r="24" spans="1:26" ht="12.75" customHeight="1" x14ac:dyDescent="0.2">
      <c r="A24" s="102"/>
      <c r="B24" s="106" t="s">
        <v>64</v>
      </c>
      <c r="C24" s="102"/>
      <c r="D24" s="102"/>
      <c r="E24" s="102"/>
      <c r="F24" s="102"/>
      <c r="G24" s="102"/>
      <c r="H24" s="222">
        <v>0.64</v>
      </c>
      <c r="I24" s="118"/>
      <c r="J24" s="102"/>
      <c r="K24" s="102"/>
    </row>
    <row r="25" spans="1:26" ht="12.75" customHeight="1" x14ac:dyDescent="0.2">
      <c r="A25" s="131" t="s">
        <v>65</v>
      </c>
      <c r="B25" s="133"/>
      <c r="C25" s="133"/>
      <c r="D25" s="133"/>
      <c r="E25" s="133"/>
      <c r="F25" s="133"/>
      <c r="G25" s="133"/>
      <c r="H25" s="133"/>
      <c r="I25" s="134"/>
      <c r="J25" s="133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</row>
    <row r="26" spans="1:26" ht="12.75" customHeight="1" x14ac:dyDescent="0.2">
      <c r="A26" s="102"/>
      <c r="B26" s="106" t="s">
        <v>66</v>
      </c>
      <c r="C26" s="102"/>
      <c r="D26" s="148">
        <v>3</v>
      </c>
      <c r="E26" s="113" t="s">
        <v>67</v>
      </c>
      <c r="F26" s="123"/>
      <c r="G26" s="114"/>
      <c r="H26" s="160">
        <f>H16*(D26/100)</f>
        <v>7.14</v>
      </c>
      <c r="I26" s="118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ht="12.75" customHeight="1" x14ac:dyDescent="0.2">
      <c r="A27" s="102"/>
      <c r="B27" s="106" t="s">
        <v>68</v>
      </c>
      <c r="C27" s="102"/>
      <c r="D27" s="163">
        <f>H16</f>
        <v>238</v>
      </c>
      <c r="E27" s="113" t="s">
        <v>69</v>
      </c>
      <c r="F27" s="148">
        <v>6</v>
      </c>
      <c r="G27" s="114" t="s">
        <v>70</v>
      </c>
      <c r="H27" s="160">
        <f>D27*(F27/100)*(H$18/365)</f>
        <v>5.8684931506849312</v>
      </c>
      <c r="I27" s="124" t="s">
        <v>71</v>
      </c>
      <c r="J27" s="102"/>
      <c r="K27" s="102"/>
    </row>
    <row r="28" spans="1:26" ht="12.75" customHeight="1" x14ac:dyDescent="0.2">
      <c r="A28" s="102"/>
      <c r="B28" s="106" t="s">
        <v>72</v>
      </c>
      <c r="C28" s="102"/>
      <c r="D28" s="163">
        <f>0.5*H23</f>
        <v>111.765</v>
      </c>
      <c r="E28" s="113" t="s">
        <v>69</v>
      </c>
      <c r="F28" s="148">
        <v>6</v>
      </c>
      <c r="G28" s="114" t="s">
        <v>70</v>
      </c>
      <c r="H28" s="160">
        <f>(D28)*(F28/100)*(H$18/365)</f>
        <v>2.7558493150684931</v>
      </c>
      <c r="I28" s="124" t="s">
        <v>71</v>
      </c>
      <c r="J28" s="102"/>
      <c r="K28" s="102"/>
    </row>
    <row r="29" spans="1:26" ht="12.75" customHeight="1" x14ac:dyDescent="0.2">
      <c r="A29" s="102"/>
      <c r="B29" s="106" t="s">
        <v>73</v>
      </c>
      <c r="C29" s="102"/>
      <c r="D29" s="151">
        <v>750</v>
      </c>
      <c r="E29" s="113" t="s">
        <v>27</v>
      </c>
      <c r="F29" s="147">
        <v>60</v>
      </c>
      <c r="G29" s="114" t="s">
        <v>74</v>
      </c>
      <c r="H29" s="160">
        <f>D29*(F29/2000)</f>
        <v>22.5</v>
      </c>
      <c r="I29" s="118"/>
      <c r="J29" s="102"/>
      <c r="K29" s="102"/>
    </row>
    <row r="30" spans="1:26" ht="12.75" customHeight="1" x14ac:dyDescent="0.2">
      <c r="A30" s="102"/>
      <c r="B30" s="106" t="s">
        <v>75</v>
      </c>
      <c r="C30" s="102"/>
      <c r="D30" s="113"/>
      <c r="E30" s="113"/>
      <c r="F30" s="147">
        <v>5</v>
      </c>
      <c r="G30" s="114" t="s">
        <v>49</v>
      </c>
      <c r="H30" s="160">
        <f>F30</f>
        <v>5</v>
      </c>
      <c r="I30" s="102"/>
      <c r="J30" s="117"/>
      <c r="K30" s="102"/>
    </row>
    <row r="31" spans="1:26" ht="12.75" customHeight="1" x14ac:dyDescent="0.2">
      <c r="A31" s="102"/>
      <c r="B31" s="106" t="s">
        <v>76</v>
      </c>
      <c r="C31" s="102"/>
      <c r="D31" s="113"/>
      <c r="E31" s="113"/>
      <c r="F31" s="147">
        <v>14</v>
      </c>
      <c r="G31" s="114" t="s">
        <v>49</v>
      </c>
      <c r="H31" s="160">
        <f>F31</f>
        <v>14</v>
      </c>
      <c r="I31" s="118"/>
      <c r="J31" s="102"/>
      <c r="K31" s="102"/>
    </row>
    <row r="32" spans="1:26" ht="12.75" customHeight="1" x14ac:dyDescent="0.2">
      <c r="A32" s="102"/>
      <c r="B32" s="283" t="s">
        <v>77</v>
      </c>
      <c r="C32" s="275"/>
      <c r="D32" s="275"/>
      <c r="E32" s="113"/>
      <c r="F32" s="147">
        <v>0</v>
      </c>
      <c r="G32" s="114" t="s">
        <v>78</v>
      </c>
      <c r="H32" s="160">
        <f>F32</f>
        <v>0</v>
      </c>
      <c r="I32" s="118"/>
      <c r="J32" s="102"/>
      <c r="K32" s="102"/>
    </row>
    <row r="33" spans="1:26" ht="12.75" customHeight="1" x14ac:dyDescent="0.2">
      <c r="A33" s="102"/>
      <c r="B33" s="106" t="s">
        <v>79</v>
      </c>
      <c r="C33" s="102"/>
      <c r="D33" s="102"/>
      <c r="E33" s="113"/>
      <c r="F33" s="147">
        <v>10</v>
      </c>
      <c r="G33" s="114" t="s">
        <v>49</v>
      </c>
      <c r="H33" s="160">
        <f>F33</f>
        <v>10</v>
      </c>
      <c r="I33" s="118"/>
      <c r="J33" s="102"/>
      <c r="K33" s="102"/>
    </row>
    <row r="34" spans="1:26" ht="12.75" customHeight="1" x14ac:dyDescent="0.2">
      <c r="A34" s="102"/>
      <c r="B34" s="106" t="s">
        <v>80</v>
      </c>
      <c r="C34" s="102"/>
      <c r="D34" s="102"/>
      <c r="E34" s="113"/>
      <c r="F34" s="147">
        <v>15</v>
      </c>
      <c r="G34" s="113" t="s">
        <v>49</v>
      </c>
      <c r="H34" s="160">
        <f>F34</f>
        <v>15</v>
      </c>
      <c r="I34" s="118"/>
      <c r="J34" s="102"/>
      <c r="K34" s="102"/>
    </row>
    <row r="35" spans="1:26" ht="12.75" customHeight="1" x14ac:dyDescent="0.2">
      <c r="A35" s="102"/>
      <c r="B35" s="106" t="s">
        <v>81</v>
      </c>
      <c r="C35" s="102"/>
      <c r="D35" s="113"/>
      <c r="E35" s="113"/>
      <c r="F35" s="153">
        <v>8</v>
      </c>
      <c r="G35" s="114" t="s">
        <v>49</v>
      </c>
      <c r="H35" s="164">
        <f>F35</f>
        <v>8</v>
      </c>
      <c r="I35" s="118"/>
      <c r="J35" s="102"/>
      <c r="K35" s="102"/>
    </row>
    <row r="36" spans="1:26" ht="12.75" customHeight="1" x14ac:dyDescent="0.2">
      <c r="A36" s="102"/>
      <c r="B36" s="125" t="s">
        <v>82</v>
      </c>
      <c r="C36" s="93"/>
      <c r="D36" s="126"/>
      <c r="E36" s="126"/>
      <c r="F36" s="126"/>
      <c r="G36" s="126"/>
      <c r="H36" s="100">
        <f>SUM(H26:H35)</f>
        <v>90.26434246575343</v>
      </c>
      <c r="I36" s="118"/>
      <c r="J36" s="102"/>
      <c r="K36" s="102"/>
    </row>
    <row r="37" spans="1:26" ht="12.75" customHeight="1" x14ac:dyDescent="0.2">
      <c r="A37" s="131" t="s">
        <v>83</v>
      </c>
      <c r="B37" s="131"/>
      <c r="C37" s="131"/>
      <c r="D37" s="131"/>
      <c r="E37" s="131"/>
      <c r="F37" s="131"/>
      <c r="G37" s="131"/>
      <c r="H37" s="131"/>
      <c r="I37" s="134"/>
      <c r="J37" s="133"/>
      <c r="K37" s="102"/>
    </row>
    <row r="38" spans="1:26" ht="12.75" customHeight="1" x14ac:dyDescent="0.2">
      <c r="A38" s="121" t="s">
        <v>84</v>
      </c>
      <c r="B38" s="106"/>
      <c r="C38" s="106"/>
      <c r="D38" s="106"/>
      <c r="E38" s="106"/>
      <c r="F38" s="106"/>
      <c r="G38" s="106"/>
      <c r="H38" s="106"/>
      <c r="I38" s="118"/>
      <c r="J38" s="102"/>
      <c r="K38" s="102"/>
    </row>
    <row r="39" spans="1:26" ht="12.75" customHeight="1" x14ac:dyDescent="0.2">
      <c r="A39" s="102"/>
      <c r="B39" s="106" t="s">
        <v>85</v>
      </c>
      <c r="C39" s="102"/>
      <c r="D39" s="154">
        <v>0.9</v>
      </c>
      <c r="E39" s="106" t="s">
        <v>86</v>
      </c>
      <c r="F39" s="102"/>
      <c r="G39" s="127"/>
      <c r="H39" s="101">
        <f>D39*H18</f>
        <v>135</v>
      </c>
      <c r="I39" s="118"/>
      <c r="J39" s="102"/>
      <c r="K39" s="102"/>
    </row>
    <row r="40" spans="1:26" ht="12.75" customHeight="1" x14ac:dyDescent="0.2">
      <c r="A40" s="50" t="s">
        <v>114</v>
      </c>
      <c r="B40" s="139"/>
      <c r="C40" s="138"/>
      <c r="D40" s="140"/>
      <c r="E40" s="139"/>
      <c r="F40" s="138"/>
      <c r="G40" s="141"/>
      <c r="H40" s="142"/>
      <c r="I40" s="143"/>
      <c r="J40" s="138"/>
      <c r="K40" s="102"/>
    </row>
    <row r="41" spans="1:26" ht="12.75" customHeight="1" x14ac:dyDescent="0.2">
      <c r="A41" s="102"/>
      <c r="B41" s="106" t="s">
        <v>87</v>
      </c>
      <c r="C41" s="102"/>
      <c r="D41" s="102"/>
      <c r="E41" s="102"/>
      <c r="F41" s="102"/>
      <c r="G41" s="102"/>
      <c r="H41" s="101">
        <f>(H23+H46+H36)/H19</f>
        <v>1.4959811415525113</v>
      </c>
      <c r="I41" s="118"/>
      <c r="J41" s="102"/>
      <c r="K41" s="102"/>
    </row>
    <row r="42" spans="1:26" ht="12.75" customHeight="1" x14ac:dyDescent="0.2">
      <c r="A42" s="131" t="s">
        <v>88</v>
      </c>
      <c r="B42" s="131"/>
      <c r="C42" s="131"/>
      <c r="D42" s="131"/>
      <c r="E42" s="131"/>
      <c r="F42" s="131"/>
      <c r="G42" s="131"/>
      <c r="H42" s="131"/>
      <c r="I42" s="134"/>
      <c r="J42" s="133"/>
      <c r="K42" s="102"/>
    </row>
    <row r="43" spans="1:26" ht="12.75" customHeight="1" x14ac:dyDescent="0.2">
      <c r="A43" s="102"/>
      <c r="B43" s="106" t="s">
        <v>89</v>
      </c>
      <c r="C43" s="102"/>
      <c r="D43" s="102"/>
      <c r="E43" s="102"/>
      <c r="F43" s="102"/>
      <c r="G43" s="102"/>
      <c r="H43" s="162">
        <f>H9</f>
        <v>680</v>
      </c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</row>
    <row r="44" spans="1:26" ht="12.75" customHeight="1" x14ac:dyDescent="0.2">
      <c r="A44" s="102"/>
      <c r="B44" s="106" t="s">
        <v>90</v>
      </c>
      <c r="C44" s="102"/>
      <c r="D44" s="102"/>
      <c r="E44" s="102"/>
      <c r="F44" s="102"/>
      <c r="G44" s="102"/>
      <c r="H44" s="162">
        <f>H16+H23+H36</f>
        <v>551.7943424657534</v>
      </c>
      <c r="I44" s="102"/>
      <c r="J44" s="102"/>
      <c r="K44" s="102"/>
    </row>
    <row r="45" spans="1:26" ht="12.75" customHeight="1" x14ac:dyDescent="0.2">
      <c r="A45" s="106" t="s">
        <v>91</v>
      </c>
      <c r="B45" s="102"/>
      <c r="C45" s="106"/>
      <c r="D45" s="106"/>
      <c r="E45" s="106"/>
      <c r="F45" s="106"/>
      <c r="G45" s="106" t="s">
        <v>49</v>
      </c>
      <c r="H45" s="101">
        <f>H43-H44</f>
        <v>128.2056575342466</v>
      </c>
      <c r="I45" s="118"/>
      <c r="J45" s="102"/>
      <c r="K45" s="102"/>
    </row>
    <row r="46" spans="1:26" ht="12.75" customHeight="1" x14ac:dyDescent="0.2">
      <c r="A46" s="102"/>
      <c r="B46" s="106" t="s">
        <v>92</v>
      </c>
      <c r="C46" s="102"/>
      <c r="D46" s="102"/>
      <c r="E46" s="102"/>
      <c r="F46" s="102"/>
      <c r="G46" s="102"/>
      <c r="H46" s="162">
        <f>H39</f>
        <v>135</v>
      </c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</row>
    <row r="47" spans="1:26" ht="12.75" customHeight="1" x14ac:dyDescent="0.2">
      <c r="A47" s="106" t="s">
        <v>93</v>
      </c>
      <c r="B47" s="102"/>
      <c r="C47" s="106"/>
      <c r="D47" s="106"/>
      <c r="E47" s="106"/>
      <c r="F47" s="106"/>
      <c r="G47" s="106" t="s">
        <v>49</v>
      </c>
      <c r="H47" s="101">
        <f>H45-H46</f>
        <v>-6.7943424657534024</v>
      </c>
      <c r="I47" s="118"/>
      <c r="J47" s="102"/>
      <c r="K47" s="102"/>
    </row>
    <row r="48" spans="1:26" ht="12.75" customHeight="1" x14ac:dyDescent="0.2">
      <c r="A48" s="131" t="s">
        <v>94</v>
      </c>
      <c r="B48" s="131"/>
      <c r="C48" s="131"/>
      <c r="D48" s="131"/>
      <c r="E48" s="131"/>
      <c r="F48" s="131"/>
      <c r="G48" s="131"/>
      <c r="H48" s="132"/>
      <c r="I48" s="132"/>
      <c r="J48" s="131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</row>
    <row r="49" spans="1:26" ht="12.75" customHeight="1" x14ac:dyDescent="0.2">
      <c r="A49" s="102"/>
      <c r="B49" s="106" t="s">
        <v>95</v>
      </c>
      <c r="C49" s="106"/>
      <c r="D49" s="102"/>
      <c r="E49" s="102"/>
      <c r="F49" s="102"/>
      <c r="G49" s="102"/>
      <c r="H49" s="165">
        <f>(H44+H46)/(D9/100)</f>
        <v>171.69858561643835</v>
      </c>
      <c r="I49" s="115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</row>
    <row r="50" spans="1:26" ht="12.75" customHeight="1" x14ac:dyDescent="0.2">
      <c r="A50" s="102"/>
      <c r="B50" s="106" t="s">
        <v>96</v>
      </c>
      <c r="C50" s="106"/>
      <c r="D50" s="102"/>
      <c r="E50" s="102"/>
      <c r="F50" s="102"/>
      <c r="G50" s="102"/>
      <c r="H50" s="165">
        <f>(H44+H46-H35)/(D9/100)</f>
        <v>169.69858561643835</v>
      </c>
      <c r="I50" s="102"/>
      <c r="J50" s="102"/>
      <c r="K50" s="102"/>
    </row>
    <row r="51" spans="1:26" ht="12.75" customHeight="1" x14ac:dyDescent="0.2">
      <c r="A51" s="106"/>
      <c r="B51" s="102"/>
      <c r="C51" s="106" t="s">
        <v>97</v>
      </c>
      <c r="D51" s="102"/>
      <c r="E51" s="102"/>
      <c r="F51" s="155">
        <v>100</v>
      </c>
      <c r="G51" s="106" t="s">
        <v>59</v>
      </c>
      <c r="H51" s="102"/>
      <c r="I51" s="118"/>
      <c r="J51" s="102"/>
      <c r="K51" s="102"/>
    </row>
    <row r="52" spans="1:26" ht="12.75" customHeight="1" x14ac:dyDescent="0.2">
      <c r="A52" s="102"/>
      <c r="B52" s="106" t="s">
        <v>98</v>
      </c>
      <c r="C52" s="102"/>
      <c r="D52" s="102"/>
      <c r="E52" s="102"/>
      <c r="F52" s="102"/>
      <c r="G52" s="102"/>
      <c r="H52" s="101">
        <f>(H9-H23-H36-H39-H15)/F51*100</f>
        <v>228.2056575342466</v>
      </c>
      <c r="I52" s="102"/>
      <c r="J52" s="102"/>
      <c r="K52" s="102"/>
    </row>
    <row r="53" spans="1:26" ht="12.75" customHeight="1" x14ac:dyDescent="0.2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02"/>
    </row>
    <row r="54" spans="1:26" ht="12.75" customHeight="1" x14ac:dyDescent="0.25">
      <c r="A54" s="128" t="s">
        <v>36</v>
      </c>
      <c r="B54" s="129"/>
      <c r="C54" s="129"/>
      <c r="D54" s="129"/>
      <c r="E54" s="166" t="str">
        <f>HYPERLINK("http://fyi.extension.wisc.edu/wbic/","http://fyi.extension.wisc.edu/wbic/")</f>
        <v>http://fyi.extension.wisc.edu/wbic/</v>
      </c>
      <c r="F54" s="129"/>
      <c r="G54" s="129"/>
      <c r="H54" s="129"/>
      <c r="I54" s="129"/>
      <c r="J54" s="129"/>
      <c r="K54" s="102"/>
    </row>
    <row r="55" spans="1:26" ht="9" customHeight="1" x14ac:dyDescent="0.25">
      <c r="A55" s="128"/>
      <c r="B55" s="129"/>
      <c r="C55" s="129"/>
      <c r="D55" s="129"/>
      <c r="E55" s="130"/>
      <c r="F55" s="129"/>
      <c r="G55" s="129"/>
      <c r="H55" s="129"/>
      <c r="I55" s="129"/>
      <c r="J55" s="129"/>
      <c r="K55" s="102"/>
    </row>
    <row r="56" spans="1:26" ht="24" customHeight="1" x14ac:dyDescent="0.2">
      <c r="A56" s="284" t="s">
        <v>45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</row>
    <row r="57" spans="1:26" ht="12.75" customHeight="1" x14ac:dyDescent="0.2">
      <c r="A57" s="285" t="s">
        <v>47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</row>
    <row r="58" spans="1:26" ht="12.75" customHeight="1" x14ac:dyDescent="0.2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1:26" ht="12.75" customHeight="1" x14ac:dyDescent="0.2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1:26" ht="12.75" customHeight="1" x14ac:dyDescent="0.2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</row>
    <row r="61" spans="1:26" ht="12.75" customHeight="1" x14ac:dyDescent="0.2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</row>
    <row r="62" spans="1:26" ht="12.75" customHeight="1" x14ac:dyDescent="0.2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</row>
    <row r="63" spans="1:26" ht="12.75" customHeight="1" x14ac:dyDescent="0.2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</row>
    <row r="64" spans="1:26" ht="12.75" customHeight="1" x14ac:dyDescent="0.2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</row>
    <row r="65" spans="1:11" ht="12.75" customHeight="1" x14ac:dyDescent="0.2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</row>
    <row r="66" spans="1:11" ht="12.75" customHeight="1" x14ac:dyDescent="0.2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</row>
    <row r="67" spans="1:11" ht="12.75" customHeight="1" x14ac:dyDescent="0.2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</row>
    <row r="68" spans="1:11" ht="12.75" customHeight="1" x14ac:dyDescent="0.2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  <row r="69" spans="1:11" ht="12.75" customHeight="1" x14ac:dyDescent="0.2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</row>
    <row r="70" spans="1:11" ht="12.75" customHeight="1" x14ac:dyDescent="0.2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</row>
    <row r="71" spans="1:11" ht="12.75" customHeight="1" x14ac:dyDescent="0.2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</row>
    <row r="72" spans="1:11" ht="12.75" customHeight="1" x14ac:dyDescent="0.2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</row>
    <row r="73" spans="1:11" ht="12.75" customHeight="1" x14ac:dyDescent="0.2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</row>
    <row r="74" spans="1:11" ht="12.75" customHeight="1" x14ac:dyDescent="0.2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</row>
    <row r="75" spans="1:11" ht="12.75" customHeight="1" x14ac:dyDescent="0.2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1:11" ht="12.75" customHeight="1" x14ac:dyDescent="0.2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</row>
    <row r="77" spans="1:11" ht="12.75" customHeight="1" x14ac:dyDescent="0.2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1:11" ht="12.75" customHeight="1" x14ac:dyDescent="0.2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</row>
    <row r="79" spans="1:11" ht="12.75" customHeight="1" x14ac:dyDescent="0.2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</row>
    <row r="80" spans="1:11" ht="12.75" customHeight="1" x14ac:dyDescent="0.2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</row>
    <row r="81" spans="1:11" ht="12.75" customHeight="1" x14ac:dyDescent="0.2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</row>
    <row r="82" spans="1:11" ht="12.75" customHeight="1" x14ac:dyDescent="0.2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</row>
    <row r="83" spans="1:11" ht="12.75" customHeight="1" x14ac:dyDescent="0.2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</row>
    <row r="84" spans="1:11" ht="12.75" customHeight="1" x14ac:dyDescent="0.2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</row>
    <row r="85" spans="1:11" ht="12.75" customHeight="1" x14ac:dyDescent="0.2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</row>
    <row r="86" spans="1:11" ht="12.75" customHeight="1" x14ac:dyDescent="0.2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</row>
    <row r="87" spans="1:11" ht="12.75" customHeight="1" x14ac:dyDescent="0.2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</row>
    <row r="88" spans="1:11" ht="12.75" customHeight="1" x14ac:dyDescent="0.2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</row>
    <row r="89" spans="1:11" ht="12.75" customHeight="1" x14ac:dyDescent="0.2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</row>
    <row r="90" spans="1:11" ht="12.75" customHeight="1" x14ac:dyDescent="0.2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</row>
    <row r="91" spans="1:11" ht="12.75" customHeight="1" x14ac:dyDescent="0.2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</row>
    <row r="92" spans="1:11" ht="12.75" customHeight="1" x14ac:dyDescent="0.2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</row>
    <row r="93" spans="1:11" ht="12.75" customHeight="1" x14ac:dyDescent="0.2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</row>
    <row r="94" spans="1:11" ht="12.75" customHeight="1" x14ac:dyDescent="0.2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1:11" ht="12.75" customHeight="1" x14ac:dyDescent="0.2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</row>
    <row r="96" spans="1:11" ht="12.75" customHeight="1" x14ac:dyDescent="0.2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</row>
    <row r="97" spans="1:11" ht="12.75" customHeight="1" x14ac:dyDescent="0.2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</row>
    <row r="98" spans="1:11" ht="12.75" customHeight="1" x14ac:dyDescent="0.2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1:11" ht="12.75" customHeight="1" x14ac:dyDescent="0.2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</row>
    <row r="100" spans="1:11" ht="12.75" customHeight="1" x14ac:dyDescent="0.2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1:11" ht="12.75" customHeight="1" x14ac:dyDescent="0.2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1:11" ht="12.75" customHeight="1" x14ac:dyDescent="0.2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1:11" ht="12.75" customHeight="1" x14ac:dyDescent="0.2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  <row r="104" spans="1:11" ht="12.75" customHeight="1" x14ac:dyDescent="0.2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</row>
    <row r="105" spans="1:11" ht="12.75" customHeight="1" x14ac:dyDescent="0.2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1:11" ht="12.75" customHeight="1" x14ac:dyDescent="0.2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1:11" ht="12.75" customHeight="1" x14ac:dyDescent="0.2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1:11" ht="12.75" customHeight="1" x14ac:dyDescent="0.2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09" spans="1:11" ht="12.75" customHeight="1" x14ac:dyDescent="0.2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</row>
    <row r="110" spans="1:11" ht="12.75" customHeight="1" x14ac:dyDescent="0.2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</row>
    <row r="111" spans="1:11" ht="12.75" customHeight="1" x14ac:dyDescent="0.2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</row>
    <row r="112" spans="1:11" ht="12.75" customHeight="1" x14ac:dyDescent="0.2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</row>
    <row r="113" spans="1:11" ht="12.75" customHeight="1" x14ac:dyDescent="0.2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</row>
    <row r="114" spans="1:11" ht="12.75" customHeight="1" x14ac:dyDescent="0.2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</row>
    <row r="115" spans="1:11" ht="12.75" customHeight="1" x14ac:dyDescent="0.2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</row>
    <row r="116" spans="1:11" ht="12.75" customHeight="1" x14ac:dyDescent="0.2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</row>
    <row r="117" spans="1:11" ht="12.75" customHeight="1" x14ac:dyDescent="0.2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</row>
    <row r="118" spans="1:11" ht="12.75" customHeight="1" x14ac:dyDescent="0.2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</row>
    <row r="119" spans="1:11" ht="12.75" customHeight="1" x14ac:dyDescent="0.2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</row>
    <row r="120" spans="1:11" ht="12.75" customHeight="1" x14ac:dyDescent="0.2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</row>
    <row r="121" spans="1:11" ht="12.75" customHeight="1" x14ac:dyDescent="0.2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</row>
    <row r="122" spans="1:11" ht="12.75" customHeight="1" x14ac:dyDescent="0.2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</row>
    <row r="123" spans="1:11" ht="12.75" customHeight="1" x14ac:dyDescent="0.2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</row>
    <row r="124" spans="1:11" ht="12.75" customHeight="1" x14ac:dyDescent="0.2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</row>
    <row r="125" spans="1:11" ht="12.75" customHeight="1" x14ac:dyDescent="0.2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</row>
    <row r="126" spans="1:11" ht="12.75" customHeight="1" x14ac:dyDescent="0.2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</row>
    <row r="127" spans="1:11" ht="12.75" customHeight="1" x14ac:dyDescent="0.2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</row>
    <row r="128" spans="1:11" ht="12.75" customHeight="1" x14ac:dyDescent="0.2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</row>
    <row r="129" spans="1:11" ht="12.75" customHeight="1" x14ac:dyDescent="0.2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</row>
    <row r="130" spans="1:11" ht="12.75" customHeight="1" x14ac:dyDescent="0.2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</row>
    <row r="131" spans="1:11" ht="12.75" customHeight="1" x14ac:dyDescent="0.2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</row>
    <row r="132" spans="1:11" ht="12.75" customHeight="1" x14ac:dyDescent="0.2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</row>
    <row r="133" spans="1:11" ht="12.75" customHeight="1" x14ac:dyDescent="0.2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</row>
    <row r="134" spans="1:11" ht="12.75" customHeight="1" x14ac:dyDescent="0.2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</row>
    <row r="135" spans="1:11" ht="12.75" customHeight="1" x14ac:dyDescent="0.2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</row>
    <row r="136" spans="1:11" ht="12.75" customHeight="1" x14ac:dyDescent="0.2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</row>
    <row r="137" spans="1:11" ht="12.75" customHeight="1" x14ac:dyDescent="0.2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</row>
    <row r="138" spans="1:11" ht="12.75" customHeight="1" x14ac:dyDescent="0.2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</row>
    <row r="139" spans="1:11" ht="12.75" customHeight="1" x14ac:dyDescent="0.2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</row>
    <row r="140" spans="1:11" ht="12.75" customHeight="1" x14ac:dyDescent="0.2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</row>
    <row r="141" spans="1:11" ht="12.75" customHeight="1" x14ac:dyDescent="0.2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</row>
    <row r="142" spans="1:11" ht="12.75" customHeight="1" x14ac:dyDescent="0.2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</row>
    <row r="143" spans="1:11" ht="12.75" customHeight="1" x14ac:dyDescent="0.2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</row>
    <row r="144" spans="1:11" ht="12.75" customHeight="1" x14ac:dyDescent="0.2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</row>
    <row r="145" spans="1:11" ht="12.75" customHeight="1" x14ac:dyDescent="0.2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</row>
    <row r="146" spans="1:11" ht="12.75" customHeight="1" x14ac:dyDescent="0.2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</row>
    <row r="147" spans="1:11" ht="12.75" customHeight="1" x14ac:dyDescent="0.2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</row>
    <row r="148" spans="1:11" ht="12.75" customHeight="1" x14ac:dyDescent="0.2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</row>
    <row r="149" spans="1:11" ht="12.75" customHeight="1" x14ac:dyDescent="0.2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</row>
    <row r="150" spans="1:11" ht="12.75" customHeight="1" x14ac:dyDescent="0.2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</row>
    <row r="151" spans="1:11" ht="12.75" customHeight="1" x14ac:dyDescent="0.2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</row>
    <row r="152" spans="1:11" ht="12.75" customHeight="1" x14ac:dyDescent="0.2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</row>
    <row r="153" spans="1:11" ht="12.75" customHeight="1" x14ac:dyDescent="0.2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</row>
    <row r="154" spans="1:11" ht="12.75" customHeight="1" x14ac:dyDescent="0.2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</row>
    <row r="155" spans="1:11" ht="12.75" customHeight="1" x14ac:dyDescent="0.2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</row>
    <row r="156" spans="1:11" ht="12.75" customHeight="1" x14ac:dyDescent="0.2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</row>
    <row r="157" spans="1:11" ht="12.75" customHeight="1" x14ac:dyDescent="0.2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</row>
    <row r="158" spans="1:11" ht="12.75" customHeight="1" x14ac:dyDescent="0.2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</row>
    <row r="159" spans="1:11" ht="12.75" customHeight="1" x14ac:dyDescent="0.2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</row>
    <row r="160" spans="1:11" ht="12.75" customHeight="1" x14ac:dyDescent="0.2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</row>
    <row r="161" spans="1:11" ht="12.75" customHeight="1" x14ac:dyDescent="0.2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</row>
    <row r="162" spans="1:11" ht="12.75" customHeight="1" x14ac:dyDescent="0.2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</row>
    <row r="163" spans="1:11" ht="12.75" customHeight="1" x14ac:dyDescent="0.2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</row>
    <row r="164" spans="1:11" ht="12.75" customHeight="1" x14ac:dyDescent="0.2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</row>
    <row r="165" spans="1:11" ht="12.75" customHeight="1" x14ac:dyDescent="0.2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</row>
    <row r="166" spans="1:11" ht="12.75" customHeight="1" x14ac:dyDescent="0.2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</row>
    <row r="167" spans="1:11" ht="12.75" customHeight="1" x14ac:dyDescent="0.2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</row>
    <row r="168" spans="1:11" ht="12.75" customHeight="1" x14ac:dyDescent="0.2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</row>
    <row r="169" spans="1:11" ht="12.75" customHeight="1" x14ac:dyDescent="0.2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</row>
    <row r="170" spans="1:11" ht="12.75" customHeight="1" x14ac:dyDescent="0.2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</row>
    <row r="171" spans="1:11" ht="12.75" customHeight="1" x14ac:dyDescent="0.2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</row>
    <row r="172" spans="1:11" ht="12.75" customHeight="1" x14ac:dyDescent="0.2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</row>
    <row r="173" spans="1:11" ht="12.75" customHeight="1" x14ac:dyDescent="0.2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</row>
    <row r="174" spans="1:11" ht="12.75" customHeight="1" x14ac:dyDescent="0.2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</row>
    <row r="175" spans="1:11" ht="12.75" customHeight="1" x14ac:dyDescent="0.2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</row>
    <row r="176" spans="1:11" ht="12.75" customHeight="1" x14ac:dyDescent="0.2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</row>
    <row r="177" spans="1:11" ht="12.75" customHeight="1" x14ac:dyDescent="0.2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</row>
    <row r="178" spans="1:11" ht="12.75" customHeight="1" x14ac:dyDescent="0.2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</row>
    <row r="179" spans="1:11" ht="12.75" customHeight="1" x14ac:dyDescent="0.2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</row>
    <row r="180" spans="1:11" ht="12.75" customHeight="1" x14ac:dyDescent="0.2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</row>
    <row r="181" spans="1:11" ht="12.75" customHeight="1" x14ac:dyDescent="0.2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</row>
    <row r="182" spans="1:11" ht="12.75" customHeight="1" x14ac:dyDescent="0.2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</row>
    <row r="183" spans="1:11" ht="12.75" customHeight="1" x14ac:dyDescent="0.2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</row>
    <row r="184" spans="1:11" ht="12.75" customHeight="1" x14ac:dyDescent="0.2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</row>
    <row r="185" spans="1:11" ht="12.75" customHeight="1" x14ac:dyDescent="0.2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</row>
    <row r="186" spans="1:11" ht="12.75" customHeight="1" x14ac:dyDescent="0.2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</row>
    <row r="187" spans="1:11" ht="12.75" customHeight="1" x14ac:dyDescent="0.2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</row>
    <row r="188" spans="1:11" ht="12.75" customHeight="1" x14ac:dyDescent="0.2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</row>
    <row r="189" spans="1:11" ht="12.75" customHeight="1" x14ac:dyDescent="0.2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</row>
    <row r="190" spans="1:11" ht="12.75" customHeight="1" x14ac:dyDescent="0.2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</row>
    <row r="191" spans="1:11" ht="12.75" customHeight="1" x14ac:dyDescent="0.2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</row>
    <row r="192" spans="1:11" ht="12.75" customHeight="1" x14ac:dyDescent="0.2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</row>
    <row r="193" spans="1:11" ht="12.75" customHeight="1" x14ac:dyDescent="0.2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</row>
    <row r="194" spans="1:11" ht="12.75" customHeight="1" x14ac:dyDescent="0.2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</row>
    <row r="195" spans="1:11" ht="12.75" customHeight="1" x14ac:dyDescent="0.2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</row>
    <row r="196" spans="1:11" ht="12.75" customHeight="1" x14ac:dyDescent="0.2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</row>
    <row r="197" spans="1:11" ht="12.75" customHeight="1" x14ac:dyDescent="0.2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</row>
    <row r="198" spans="1:11" ht="12.75" customHeight="1" x14ac:dyDescent="0.2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</row>
    <row r="199" spans="1:11" ht="12.75" customHeight="1" x14ac:dyDescent="0.2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</row>
    <row r="200" spans="1:11" ht="12.75" customHeight="1" x14ac:dyDescent="0.2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</row>
    <row r="201" spans="1:11" ht="12.75" customHeight="1" x14ac:dyDescent="0.2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</row>
    <row r="202" spans="1:11" ht="12.75" customHeight="1" x14ac:dyDescent="0.2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</row>
    <row r="203" spans="1:11" ht="12.75" customHeight="1" x14ac:dyDescent="0.2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</row>
    <row r="204" spans="1:11" ht="12.75" customHeight="1" x14ac:dyDescent="0.2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</row>
    <row r="205" spans="1:11" ht="12.75" customHeight="1" x14ac:dyDescent="0.2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</row>
    <row r="206" spans="1:11" ht="12.75" customHeight="1" x14ac:dyDescent="0.2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</row>
    <row r="207" spans="1:11" ht="12.75" customHeight="1" x14ac:dyDescent="0.2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</row>
    <row r="208" spans="1:11" ht="12.75" customHeight="1" x14ac:dyDescent="0.2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</row>
    <row r="209" spans="1:11" ht="12.75" customHeight="1" x14ac:dyDescent="0.2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</row>
    <row r="210" spans="1:11" ht="12.75" customHeight="1" x14ac:dyDescent="0.2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</row>
    <row r="211" spans="1:11" ht="12.75" customHeight="1" x14ac:dyDescent="0.2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</row>
    <row r="212" spans="1:11" ht="12.75" customHeight="1" x14ac:dyDescent="0.2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</row>
    <row r="213" spans="1:11" ht="12.75" customHeight="1" x14ac:dyDescent="0.2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</row>
    <row r="214" spans="1:11" ht="12.75" customHeight="1" x14ac:dyDescent="0.2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</row>
    <row r="215" spans="1:11" ht="12.75" customHeight="1" x14ac:dyDescent="0.2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</row>
    <row r="216" spans="1:11" ht="12.75" customHeight="1" x14ac:dyDescent="0.2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</row>
    <row r="217" spans="1:11" ht="12.75" customHeight="1" x14ac:dyDescent="0.2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</row>
    <row r="218" spans="1:11" ht="12.75" customHeight="1" x14ac:dyDescent="0.2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</row>
    <row r="219" spans="1:11" ht="12.75" customHeight="1" x14ac:dyDescent="0.2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</row>
    <row r="220" spans="1:11" ht="12.75" customHeight="1" x14ac:dyDescent="0.2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</row>
    <row r="221" spans="1:11" ht="12.75" customHeight="1" x14ac:dyDescent="0.2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</row>
    <row r="222" spans="1:11" ht="12.75" customHeight="1" x14ac:dyDescent="0.2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</row>
    <row r="223" spans="1:11" ht="12.75" customHeight="1" x14ac:dyDescent="0.2">
      <c r="A223" s="102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</row>
    <row r="224" spans="1:11" ht="12.75" customHeight="1" x14ac:dyDescent="0.2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</row>
    <row r="225" spans="1:11" ht="12.75" customHeight="1" x14ac:dyDescent="0.2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</row>
    <row r="226" spans="1:11" ht="12.75" customHeight="1" x14ac:dyDescent="0.2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</row>
    <row r="227" spans="1:11" ht="12.75" customHeight="1" x14ac:dyDescent="0.2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</row>
    <row r="228" spans="1:11" ht="12.75" customHeight="1" x14ac:dyDescent="0.2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</row>
    <row r="229" spans="1:11" ht="12.75" customHeight="1" x14ac:dyDescent="0.2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</row>
    <row r="230" spans="1:11" ht="12.75" customHeight="1" x14ac:dyDescent="0.2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</row>
    <row r="231" spans="1:11" ht="12.75" customHeight="1" x14ac:dyDescent="0.2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</row>
    <row r="232" spans="1:11" ht="12.75" customHeight="1" x14ac:dyDescent="0.2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</row>
    <row r="233" spans="1:11" ht="12.75" customHeight="1" x14ac:dyDescent="0.2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</row>
    <row r="234" spans="1:11" ht="12.75" customHeight="1" x14ac:dyDescent="0.2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</row>
    <row r="235" spans="1:11" ht="12.75" customHeight="1" x14ac:dyDescent="0.2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</row>
    <row r="236" spans="1:11" ht="12.75" customHeight="1" x14ac:dyDescent="0.2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</row>
    <row r="237" spans="1:11" ht="12.75" customHeight="1" x14ac:dyDescent="0.2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</row>
    <row r="238" spans="1:11" ht="12.75" customHeight="1" x14ac:dyDescent="0.2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</row>
    <row r="239" spans="1:11" ht="12.75" customHeight="1" x14ac:dyDescent="0.2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</row>
    <row r="240" spans="1:11" ht="12.75" customHeight="1" x14ac:dyDescent="0.2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</row>
    <row r="241" spans="1:11" ht="12.75" customHeight="1" x14ac:dyDescent="0.2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</row>
    <row r="242" spans="1:11" ht="12.75" customHeight="1" x14ac:dyDescent="0.2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</row>
    <row r="243" spans="1:11" ht="12.75" customHeight="1" x14ac:dyDescent="0.2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</row>
    <row r="244" spans="1:11" ht="12.75" customHeight="1" x14ac:dyDescent="0.2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</row>
    <row r="245" spans="1:11" ht="12.75" customHeight="1" x14ac:dyDescent="0.2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</row>
    <row r="246" spans="1:11" ht="12.75" customHeight="1" x14ac:dyDescent="0.2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</row>
    <row r="247" spans="1:11" ht="12.75" customHeight="1" x14ac:dyDescent="0.2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</row>
    <row r="248" spans="1:11" ht="12.75" customHeight="1" x14ac:dyDescent="0.2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</row>
    <row r="249" spans="1:11" ht="12.75" customHeight="1" x14ac:dyDescent="0.2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</row>
    <row r="250" spans="1:11" ht="12.75" customHeight="1" x14ac:dyDescent="0.2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</row>
    <row r="251" spans="1:11" ht="12.75" customHeight="1" x14ac:dyDescent="0.2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</row>
    <row r="252" spans="1:11" ht="12.75" customHeight="1" x14ac:dyDescent="0.2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</row>
    <row r="253" spans="1:11" ht="12.75" customHeight="1" x14ac:dyDescent="0.2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</row>
    <row r="254" spans="1:11" ht="12.75" customHeight="1" x14ac:dyDescent="0.2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</row>
    <row r="255" spans="1:11" ht="12.75" customHeight="1" x14ac:dyDescent="0.2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</row>
    <row r="256" spans="1:11" ht="12.75" customHeight="1" x14ac:dyDescent="0.2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</row>
    <row r="257" spans="1:11" ht="12.75" customHeight="1" x14ac:dyDescent="0.2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</row>
    <row r="258" spans="1:11" ht="12.75" customHeight="1" x14ac:dyDescent="0.2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</row>
    <row r="259" spans="1:11" ht="12.75" customHeight="1" x14ac:dyDescent="0.2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</row>
    <row r="260" spans="1:11" ht="12.75" customHeight="1" x14ac:dyDescent="0.2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</row>
    <row r="261" spans="1:11" ht="12.75" customHeight="1" x14ac:dyDescent="0.2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</row>
    <row r="262" spans="1:11" ht="12.75" customHeight="1" x14ac:dyDescent="0.2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</row>
    <row r="263" spans="1:11" ht="12.75" customHeight="1" x14ac:dyDescent="0.2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</row>
    <row r="264" spans="1:11" ht="12.75" customHeight="1" x14ac:dyDescent="0.2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</row>
    <row r="265" spans="1:11" ht="12.75" customHeight="1" x14ac:dyDescent="0.2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</row>
    <row r="266" spans="1:11" ht="12.75" customHeight="1" x14ac:dyDescent="0.2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</row>
    <row r="267" spans="1:11" ht="12.75" customHeight="1" x14ac:dyDescent="0.2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</row>
    <row r="268" spans="1:11" ht="12.75" customHeight="1" x14ac:dyDescent="0.2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</row>
    <row r="269" spans="1:11" ht="12.75" customHeight="1" x14ac:dyDescent="0.2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</row>
    <row r="270" spans="1:11" ht="12.75" customHeight="1" x14ac:dyDescent="0.2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</row>
    <row r="271" spans="1:11" ht="12.75" customHeight="1" x14ac:dyDescent="0.2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</row>
    <row r="272" spans="1:11" ht="12.75" customHeight="1" x14ac:dyDescent="0.2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</row>
    <row r="273" spans="1:11" ht="12.75" customHeight="1" x14ac:dyDescent="0.2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</row>
    <row r="274" spans="1:11" ht="12.75" customHeight="1" x14ac:dyDescent="0.2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</row>
    <row r="275" spans="1:11" ht="12.75" customHeight="1" x14ac:dyDescent="0.2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</row>
    <row r="276" spans="1:11" ht="12.75" customHeight="1" x14ac:dyDescent="0.2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</row>
    <row r="277" spans="1:11" ht="12.75" customHeight="1" x14ac:dyDescent="0.2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</row>
    <row r="278" spans="1:11" ht="12.75" customHeight="1" x14ac:dyDescent="0.2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</row>
    <row r="279" spans="1:11" ht="12.75" customHeight="1" x14ac:dyDescent="0.2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</row>
    <row r="280" spans="1:11" ht="12.75" customHeight="1" x14ac:dyDescent="0.2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</row>
    <row r="281" spans="1:11" ht="12.75" customHeight="1" x14ac:dyDescent="0.2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</row>
    <row r="282" spans="1:11" ht="12.75" customHeight="1" x14ac:dyDescent="0.2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</row>
    <row r="283" spans="1:11" ht="12.75" customHeight="1" x14ac:dyDescent="0.2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</row>
    <row r="284" spans="1:11" ht="12.75" customHeight="1" x14ac:dyDescent="0.2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</row>
    <row r="285" spans="1:11" ht="12.75" customHeight="1" x14ac:dyDescent="0.2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</row>
    <row r="286" spans="1:11" ht="12.75" customHeight="1" x14ac:dyDescent="0.2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</row>
    <row r="287" spans="1:11" ht="12.75" customHeight="1" x14ac:dyDescent="0.2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</row>
    <row r="288" spans="1:11" ht="12.75" customHeight="1" x14ac:dyDescent="0.2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</row>
    <row r="289" spans="1:11" ht="12.75" customHeight="1" x14ac:dyDescent="0.2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</row>
    <row r="290" spans="1:11" ht="12.75" customHeight="1" x14ac:dyDescent="0.2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</row>
    <row r="291" spans="1:11" ht="12.75" customHeight="1" x14ac:dyDescent="0.2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</row>
    <row r="292" spans="1:11" ht="12.75" customHeight="1" x14ac:dyDescent="0.2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</row>
    <row r="293" spans="1:11" ht="12.75" customHeight="1" x14ac:dyDescent="0.2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</row>
    <row r="294" spans="1:11" ht="12.75" customHeight="1" x14ac:dyDescent="0.2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</row>
    <row r="295" spans="1:11" ht="12.75" customHeight="1" x14ac:dyDescent="0.2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</row>
    <row r="296" spans="1:11" ht="12.75" customHeight="1" x14ac:dyDescent="0.2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</row>
    <row r="297" spans="1:11" ht="12.75" customHeight="1" x14ac:dyDescent="0.2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</row>
    <row r="298" spans="1:11" ht="12.75" customHeight="1" x14ac:dyDescent="0.2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</row>
    <row r="299" spans="1:11" ht="12.75" customHeight="1" x14ac:dyDescent="0.2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</row>
    <row r="300" spans="1:11" ht="12.75" customHeight="1" x14ac:dyDescent="0.2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</row>
    <row r="301" spans="1:11" ht="12.75" customHeight="1" x14ac:dyDescent="0.2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</row>
    <row r="302" spans="1:11" ht="12.75" customHeight="1" x14ac:dyDescent="0.2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</row>
    <row r="303" spans="1:11" ht="12.75" customHeight="1" x14ac:dyDescent="0.2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</row>
    <row r="304" spans="1:11" ht="12.75" customHeight="1" x14ac:dyDescent="0.2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</row>
    <row r="305" spans="1:11" ht="12.75" customHeight="1" x14ac:dyDescent="0.2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</row>
    <row r="306" spans="1:11" ht="12.75" customHeight="1" x14ac:dyDescent="0.2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</row>
    <row r="307" spans="1:11" ht="12.75" customHeight="1" x14ac:dyDescent="0.2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</row>
    <row r="308" spans="1:11" ht="12.75" customHeight="1" x14ac:dyDescent="0.2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</row>
    <row r="309" spans="1:11" ht="12.75" customHeight="1" x14ac:dyDescent="0.2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</row>
    <row r="310" spans="1:11" ht="12.75" customHeight="1" x14ac:dyDescent="0.2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</row>
    <row r="311" spans="1:11" ht="12.75" customHeight="1" x14ac:dyDescent="0.2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</row>
    <row r="312" spans="1:11" ht="12.75" customHeight="1" x14ac:dyDescent="0.2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</row>
    <row r="313" spans="1:11" ht="12.75" customHeight="1" x14ac:dyDescent="0.2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</row>
    <row r="314" spans="1:11" ht="12.75" customHeight="1" x14ac:dyDescent="0.2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</row>
    <row r="315" spans="1:11" ht="12.75" customHeight="1" x14ac:dyDescent="0.2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</row>
    <row r="316" spans="1:11" ht="12.75" customHeight="1" x14ac:dyDescent="0.2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</row>
    <row r="317" spans="1:11" ht="12.75" customHeight="1" x14ac:dyDescent="0.2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</row>
    <row r="318" spans="1:11" ht="12.75" customHeight="1" x14ac:dyDescent="0.2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</row>
    <row r="319" spans="1:11" ht="12.75" customHeight="1" x14ac:dyDescent="0.2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</row>
    <row r="320" spans="1:11" ht="12.75" customHeight="1" x14ac:dyDescent="0.2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</row>
    <row r="321" spans="1:11" ht="12.75" customHeight="1" x14ac:dyDescent="0.2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</row>
    <row r="322" spans="1:11" ht="12.75" customHeight="1" x14ac:dyDescent="0.2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</row>
    <row r="323" spans="1:11" ht="12.75" customHeight="1" x14ac:dyDescent="0.2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</row>
    <row r="324" spans="1:11" ht="12.75" customHeight="1" x14ac:dyDescent="0.2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</row>
    <row r="325" spans="1:11" ht="12.75" customHeight="1" x14ac:dyDescent="0.2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</row>
    <row r="326" spans="1:11" ht="12.75" customHeight="1" x14ac:dyDescent="0.2">
      <c r="A326" s="102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</row>
    <row r="327" spans="1:11" ht="12.75" customHeight="1" x14ac:dyDescent="0.2">
      <c r="A327" s="102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</row>
    <row r="328" spans="1:11" ht="12.75" customHeight="1" x14ac:dyDescent="0.2">
      <c r="A328" s="102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</row>
    <row r="329" spans="1:11" ht="12.75" customHeight="1" x14ac:dyDescent="0.2">
      <c r="A329" s="102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</row>
    <row r="330" spans="1:11" ht="12.75" customHeight="1" x14ac:dyDescent="0.2">
      <c r="A330" s="102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</row>
    <row r="331" spans="1:11" ht="12.75" customHeight="1" x14ac:dyDescent="0.2">
      <c r="A331" s="102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</row>
    <row r="332" spans="1:11" ht="12.75" customHeight="1" x14ac:dyDescent="0.2">
      <c r="A332" s="102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</row>
    <row r="333" spans="1:11" ht="12.75" customHeight="1" x14ac:dyDescent="0.2">
      <c r="A333" s="102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</row>
    <row r="334" spans="1:11" ht="12.75" customHeight="1" x14ac:dyDescent="0.2">
      <c r="A334" s="102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</row>
    <row r="335" spans="1:11" ht="12.75" customHeight="1" x14ac:dyDescent="0.2">
      <c r="A335" s="102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</row>
    <row r="336" spans="1:11" ht="12.75" customHeight="1" x14ac:dyDescent="0.2">
      <c r="A336" s="102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</row>
    <row r="337" spans="1:11" ht="12.75" customHeight="1" x14ac:dyDescent="0.2">
      <c r="A337" s="102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</row>
    <row r="338" spans="1:11" ht="12.75" customHeight="1" x14ac:dyDescent="0.2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</row>
    <row r="339" spans="1:11" ht="12.75" customHeight="1" x14ac:dyDescent="0.2">
      <c r="A339" s="102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</row>
    <row r="340" spans="1:11" ht="12.75" customHeight="1" x14ac:dyDescent="0.2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</row>
    <row r="341" spans="1:11" ht="12.75" customHeight="1" x14ac:dyDescent="0.2">
      <c r="A341" s="102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</row>
    <row r="342" spans="1:11" ht="12.75" customHeight="1" x14ac:dyDescent="0.2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</row>
    <row r="343" spans="1:11" ht="12.75" customHeight="1" x14ac:dyDescent="0.2">
      <c r="A343" s="102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</row>
    <row r="344" spans="1:11" ht="12.75" customHeight="1" x14ac:dyDescent="0.2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</row>
    <row r="345" spans="1:11" ht="12.75" customHeight="1" x14ac:dyDescent="0.2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</row>
    <row r="346" spans="1:11" ht="12.75" customHeight="1" x14ac:dyDescent="0.2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</row>
    <row r="347" spans="1:11" ht="12.75" customHeight="1" x14ac:dyDescent="0.2">
      <c r="A347" s="102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</row>
    <row r="348" spans="1:11" ht="12.75" customHeight="1" x14ac:dyDescent="0.2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</row>
    <row r="349" spans="1:11" ht="12.75" customHeight="1" x14ac:dyDescent="0.2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</row>
    <row r="350" spans="1:11" ht="12.75" customHeight="1" x14ac:dyDescent="0.2">
      <c r="A350" s="102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</row>
    <row r="351" spans="1:11" ht="12.75" customHeight="1" x14ac:dyDescent="0.2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</row>
    <row r="352" spans="1:11" ht="12.75" customHeight="1" x14ac:dyDescent="0.2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</row>
    <row r="353" spans="1:11" ht="12.75" customHeight="1" x14ac:dyDescent="0.2">
      <c r="A353" s="102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</row>
    <row r="354" spans="1:11" ht="12.75" customHeight="1" x14ac:dyDescent="0.2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</row>
    <row r="355" spans="1:11" ht="12.75" customHeight="1" x14ac:dyDescent="0.2">
      <c r="A355" s="102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</row>
    <row r="356" spans="1:11" ht="12.75" customHeight="1" x14ac:dyDescent="0.2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</row>
    <row r="357" spans="1:11" ht="12.75" customHeight="1" x14ac:dyDescent="0.2">
      <c r="A357" s="102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</row>
    <row r="358" spans="1:11" ht="12.75" customHeight="1" x14ac:dyDescent="0.2">
      <c r="A358" s="102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</row>
    <row r="359" spans="1:11" ht="12.75" customHeight="1" x14ac:dyDescent="0.2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</row>
    <row r="360" spans="1:11" ht="12.75" customHeight="1" x14ac:dyDescent="0.2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</row>
    <row r="361" spans="1:11" ht="12.75" customHeight="1" x14ac:dyDescent="0.2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</row>
    <row r="362" spans="1:11" ht="12.75" customHeight="1" x14ac:dyDescent="0.2">
      <c r="A362" s="102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</row>
    <row r="363" spans="1:11" ht="12.75" customHeight="1" x14ac:dyDescent="0.2">
      <c r="A363" s="102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</row>
    <row r="364" spans="1:11" ht="12.75" customHeight="1" x14ac:dyDescent="0.2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</row>
    <row r="365" spans="1:11" ht="12.75" customHeight="1" x14ac:dyDescent="0.2">
      <c r="A365" s="102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</row>
    <row r="366" spans="1:11" ht="12.75" customHeight="1" x14ac:dyDescent="0.2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</row>
    <row r="367" spans="1:11" ht="12.75" customHeight="1" x14ac:dyDescent="0.2">
      <c r="A367" s="102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</row>
    <row r="368" spans="1:11" ht="12.75" customHeight="1" x14ac:dyDescent="0.2">
      <c r="A368" s="102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</row>
    <row r="369" spans="1:11" ht="12.75" customHeight="1" x14ac:dyDescent="0.2">
      <c r="A369" s="102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</row>
    <row r="370" spans="1:11" ht="12.75" customHeight="1" x14ac:dyDescent="0.2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</row>
    <row r="371" spans="1:11" ht="12.75" customHeight="1" x14ac:dyDescent="0.2">
      <c r="A371" s="102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</row>
    <row r="372" spans="1:11" ht="12.75" customHeight="1" x14ac:dyDescent="0.2">
      <c r="A372" s="102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</row>
    <row r="373" spans="1:11" ht="12.75" customHeight="1" x14ac:dyDescent="0.2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</row>
    <row r="374" spans="1:11" ht="12.75" customHeight="1" x14ac:dyDescent="0.2">
      <c r="A374" s="102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</row>
    <row r="375" spans="1:11" ht="12.75" customHeight="1" x14ac:dyDescent="0.2">
      <c r="A375" s="102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</row>
    <row r="376" spans="1:11" ht="12.75" customHeight="1" x14ac:dyDescent="0.2">
      <c r="A376" s="102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</row>
    <row r="377" spans="1:11" ht="12.75" customHeight="1" x14ac:dyDescent="0.2">
      <c r="A377" s="102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</row>
    <row r="378" spans="1:11" ht="12.75" customHeight="1" x14ac:dyDescent="0.2">
      <c r="A378" s="102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</row>
    <row r="379" spans="1:11" ht="12.75" customHeight="1" x14ac:dyDescent="0.2">
      <c r="A379" s="102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</row>
    <row r="380" spans="1:11" ht="12.75" customHeight="1" x14ac:dyDescent="0.2">
      <c r="A380" s="102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</row>
    <row r="381" spans="1:11" ht="12.75" customHeight="1" x14ac:dyDescent="0.2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</row>
    <row r="382" spans="1:11" ht="12.75" customHeight="1" x14ac:dyDescent="0.2">
      <c r="A382" s="102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</row>
    <row r="383" spans="1:11" ht="12.75" customHeight="1" x14ac:dyDescent="0.2">
      <c r="A383" s="102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</row>
    <row r="384" spans="1:11" ht="12.75" customHeight="1" x14ac:dyDescent="0.2">
      <c r="A384" s="102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</row>
    <row r="385" spans="1:11" ht="12.75" customHeight="1" x14ac:dyDescent="0.2">
      <c r="A385" s="102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</row>
    <row r="386" spans="1:11" ht="12.75" customHeight="1" x14ac:dyDescent="0.2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</row>
    <row r="387" spans="1:11" ht="12.75" customHeight="1" x14ac:dyDescent="0.2">
      <c r="A387" s="102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</row>
    <row r="388" spans="1:11" ht="12.75" customHeight="1" x14ac:dyDescent="0.2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</row>
    <row r="389" spans="1:11" ht="12.75" customHeight="1" x14ac:dyDescent="0.2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</row>
    <row r="390" spans="1:11" ht="12.75" customHeight="1" x14ac:dyDescent="0.2">
      <c r="A390" s="102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</row>
    <row r="391" spans="1:11" ht="12.75" customHeight="1" x14ac:dyDescent="0.2">
      <c r="A391" s="102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</row>
    <row r="392" spans="1:11" ht="12.75" customHeight="1" x14ac:dyDescent="0.2">
      <c r="A392" s="102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</row>
    <row r="393" spans="1:11" ht="12.75" customHeight="1" x14ac:dyDescent="0.2">
      <c r="A393" s="102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</row>
    <row r="394" spans="1:11" ht="12.75" customHeight="1" x14ac:dyDescent="0.2">
      <c r="A394" s="102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</row>
    <row r="395" spans="1:11" ht="12.75" customHeight="1" x14ac:dyDescent="0.2">
      <c r="A395" s="102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</row>
    <row r="396" spans="1:11" ht="12.75" customHeight="1" x14ac:dyDescent="0.2">
      <c r="A396" s="102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</row>
    <row r="397" spans="1:11" ht="12.75" customHeight="1" x14ac:dyDescent="0.2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</row>
    <row r="398" spans="1:11" ht="12.75" customHeight="1" x14ac:dyDescent="0.2">
      <c r="A398" s="102"/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</row>
    <row r="399" spans="1:11" ht="12.75" customHeight="1" x14ac:dyDescent="0.2">
      <c r="A399" s="102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</row>
    <row r="400" spans="1:11" ht="12.75" customHeight="1" x14ac:dyDescent="0.2">
      <c r="A400" s="102"/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</row>
    <row r="401" spans="1:11" ht="12.75" customHeight="1" x14ac:dyDescent="0.2">
      <c r="A401" s="102"/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</row>
    <row r="402" spans="1:11" ht="12.75" customHeight="1" x14ac:dyDescent="0.2">
      <c r="A402" s="102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</row>
    <row r="403" spans="1:11" ht="12.75" customHeight="1" x14ac:dyDescent="0.2">
      <c r="A403" s="102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</row>
    <row r="404" spans="1:11" ht="12.75" customHeight="1" x14ac:dyDescent="0.2">
      <c r="A404" s="102"/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</row>
    <row r="405" spans="1:11" ht="12.75" customHeight="1" x14ac:dyDescent="0.2">
      <c r="A405" s="102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</row>
    <row r="406" spans="1:11" ht="12.75" customHeight="1" x14ac:dyDescent="0.2">
      <c r="A406" s="102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</row>
    <row r="407" spans="1:11" ht="12.75" customHeight="1" x14ac:dyDescent="0.2">
      <c r="A407" s="102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</row>
    <row r="408" spans="1:11" ht="12.75" customHeight="1" x14ac:dyDescent="0.2">
      <c r="A408" s="102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</row>
    <row r="409" spans="1:11" ht="12.75" customHeight="1" x14ac:dyDescent="0.2">
      <c r="A409" s="102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</row>
    <row r="410" spans="1:11" ht="12.75" customHeight="1" x14ac:dyDescent="0.2">
      <c r="A410" s="102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</row>
    <row r="411" spans="1:11" ht="12.75" customHeight="1" x14ac:dyDescent="0.2">
      <c r="A411" s="102"/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</row>
    <row r="412" spans="1:11" ht="12.75" customHeight="1" x14ac:dyDescent="0.2">
      <c r="A412" s="102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</row>
    <row r="413" spans="1:11" ht="12.75" customHeight="1" x14ac:dyDescent="0.2">
      <c r="A413" s="102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</row>
    <row r="414" spans="1:11" ht="12.75" customHeight="1" x14ac:dyDescent="0.2">
      <c r="A414" s="102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</row>
    <row r="415" spans="1:11" ht="12.75" customHeight="1" x14ac:dyDescent="0.2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</row>
    <row r="416" spans="1:11" ht="12.75" customHeight="1" x14ac:dyDescent="0.2">
      <c r="A416" s="102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</row>
    <row r="417" spans="1:11" ht="12.75" customHeight="1" x14ac:dyDescent="0.2">
      <c r="A417" s="102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</row>
    <row r="418" spans="1:11" ht="12.75" customHeight="1" x14ac:dyDescent="0.2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</row>
    <row r="419" spans="1:11" ht="12.75" customHeight="1" x14ac:dyDescent="0.2">
      <c r="A419" s="102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</row>
    <row r="420" spans="1:11" ht="12.75" customHeight="1" x14ac:dyDescent="0.2">
      <c r="A420" s="102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</row>
    <row r="421" spans="1:11" ht="12.75" customHeight="1" x14ac:dyDescent="0.2">
      <c r="A421" s="102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</row>
    <row r="422" spans="1:11" ht="12.75" customHeight="1" x14ac:dyDescent="0.2">
      <c r="A422" s="102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</row>
    <row r="423" spans="1:11" ht="12.75" customHeight="1" x14ac:dyDescent="0.2">
      <c r="A423" s="102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</row>
    <row r="424" spans="1:11" ht="12.75" customHeight="1" x14ac:dyDescent="0.2">
      <c r="A424" s="102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</row>
    <row r="425" spans="1:11" ht="12.75" customHeight="1" x14ac:dyDescent="0.2">
      <c r="A425" s="102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</row>
    <row r="426" spans="1:11" ht="12.75" customHeight="1" x14ac:dyDescent="0.2">
      <c r="A426" s="102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</row>
    <row r="427" spans="1:11" ht="12.75" customHeight="1" x14ac:dyDescent="0.2">
      <c r="A427" s="102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</row>
    <row r="428" spans="1:11" ht="12.75" customHeight="1" x14ac:dyDescent="0.2">
      <c r="A428" s="102"/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</row>
    <row r="429" spans="1:11" ht="12.75" customHeight="1" x14ac:dyDescent="0.2">
      <c r="A429" s="102"/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</row>
    <row r="430" spans="1:11" ht="12.75" customHeight="1" x14ac:dyDescent="0.2">
      <c r="A430" s="102"/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</row>
    <row r="431" spans="1:11" ht="12.75" customHeight="1" x14ac:dyDescent="0.2">
      <c r="A431" s="102"/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</row>
    <row r="432" spans="1:11" ht="12.75" customHeight="1" x14ac:dyDescent="0.2">
      <c r="A432" s="102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</row>
    <row r="433" spans="1:11" ht="12.75" customHeight="1" x14ac:dyDescent="0.2">
      <c r="A433" s="102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</row>
    <row r="434" spans="1:11" ht="12.75" customHeight="1" x14ac:dyDescent="0.2">
      <c r="A434" s="102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</row>
    <row r="435" spans="1:11" ht="12.75" customHeight="1" x14ac:dyDescent="0.2">
      <c r="A435" s="102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</row>
    <row r="436" spans="1:11" ht="12.75" customHeight="1" x14ac:dyDescent="0.2">
      <c r="A436" s="102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</row>
    <row r="437" spans="1:11" ht="12.75" customHeight="1" x14ac:dyDescent="0.2">
      <c r="A437" s="102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</row>
    <row r="438" spans="1:11" ht="12.75" customHeight="1" x14ac:dyDescent="0.2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</row>
    <row r="439" spans="1:11" ht="12.75" customHeight="1" x14ac:dyDescent="0.2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</row>
    <row r="440" spans="1:11" ht="12.75" customHeight="1" x14ac:dyDescent="0.2">
      <c r="A440" s="102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</row>
    <row r="441" spans="1:11" ht="12.75" customHeight="1" x14ac:dyDescent="0.2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</row>
    <row r="442" spans="1:11" ht="12.75" customHeight="1" x14ac:dyDescent="0.2">
      <c r="A442" s="102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</row>
    <row r="443" spans="1:11" ht="12.75" customHeight="1" x14ac:dyDescent="0.2">
      <c r="A443" s="102"/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</row>
    <row r="444" spans="1:11" ht="12.75" customHeight="1" x14ac:dyDescent="0.2">
      <c r="A444" s="102"/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</row>
    <row r="445" spans="1:11" ht="12.75" customHeight="1" x14ac:dyDescent="0.2">
      <c r="A445" s="102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</row>
    <row r="446" spans="1:11" ht="12.75" customHeight="1" x14ac:dyDescent="0.2">
      <c r="A446" s="102"/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</row>
    <row r="447" spans="1:11" ht="12.75" customHeight="1" x14ac:dyDescent="0.2">
      <c r="A447" s="102"/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</row>
    <row r="448" spans="1:11" ht="12.75" customHeight="1" x14ac:dyDescent="0.2">
      <c r="A448" s="102"/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</row>
    <row r="449" spans="1:11" ht="12.75" customHeight="1" x14ac:dyDescent="0.2">
      <c r="A449" s="102"/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</row>
    <row r="450" spans="1:11" ht="12.75" customHeight="1" x14ac:dyDescent="0.2">
      <c r="A450" s="102"/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</row>
    <row r="451" spans="1:11" ht="12.75" customHeight="1" x14ac:dyDescent="0.2">
      <c r="A451" s="102"/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</row>
    <row r="452" spans="1:11" ht="12.75" customHeight="1" x14ac:dyDescent="0.2">
      <c r="A452" s="102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</row>
    <row r="453" spans="1:11" ht="12.75" customHeight="1" x14ac:dyDescent="0.2">
      <c r="A453" s="102"/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</row>
    <row r="454" spans="1:11" ht="12.75" customHeight="1" x14ac:dyDescent="0.2">
      <c r="A454" s="102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</row>
    <row r="455" spans="1:11" ht="12.75" customHeight="1" x14ac:dyDescent="0.2">
      <c r="A455" s="102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</row>
    <row r="456" spans="1:11" ht="12.75" customHeight="1" x14ac:dyDescent="0.2">
      <c r="A456" s="102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</row>
    <row r="457" spans="1:11" ht="12.75" customHeight="1" x14ac:dyDescent="0.2">
      <c r="A457" s="102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</row>
    <row r="458" spans="1:11" ht="12.75" customHeight="1" x14ac:dyDescent="0.2">
      <c r="A458" s="102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</row>
    <row r="459" spans="1:11" ht="12.75" customHeight="1" x14ac:dyDescent="0.2">
      <c r="A459" s="102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</row>
    <row r="460" spans="1:11" ht="12.75" customHeight="1" x14ac:dyDescent="0.2">
      <c r="A460" s="102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</row>
    <row r="461" spans="1:11" ht="12.75" customHeight="1" x14ac:dyDescent="0.2">
      <c r="A461" s="102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</row>
    <row r="462" spans="1:11" ht="12.75" customHeight="1" x14ac:dyDescent="0.2">
      <c r="A462" s="102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</row>
    <row r="463" spans="1:11" ht="12.75" customHeight="1" x14ac:dyDescent="0.2">
      <c r="A463" s="102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</row>
    <row r="464" spans="1:11" ht="12.75" customHeight="1" x14ac:dyDescent="0.2">
      <c r="A464" s="102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</row>
    <row r="465" spans="1:11" ht="12.75" customHeight="1" x14ac:dyDescent="0.2">
      <c r="A465" s="102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</row>
    <row r="466" spans="1:11" ht="12.75" customHeight="1" x14ac:dyDescent="0.2">
      <c r="A466" s="102"/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</row>
    <row r="467" spans="1:11" ht="12.75" customHeight="1" x14ac:dyDescent="0.2">
      <c r="A467" s="102"/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</row>
    <row r="468" spans="1:11" ht="12.75" customHeight="1" x14ac:dyDescent="0.2">
      <c r="A468" s="102"/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</row>
    <row r="469" spans="1:11" ht="12.75" customHeight="1" x14ac:dyDescent="0.2">
      <c r="A469" s="102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</row>
    <row r="470" spans="1:11" ht="12.75" customHeight="1" x14ac:dyDescent="0.2">
      <c r="A470" s="102"/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</row>
    <row r="471" spans="1:11" ht="12.75" customHeight="1" x14ac:dyDescent="0.2">
      <c r="A471" s="102"/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</row>
    <row r="472" spans="1:11" ht="12.75" customHeight="1" x14ac:dyDescent="0.2">
      <c r="A472" s="102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</row>
    <row r="473" spans="1:11" ht="12.75" customHeight="1" x14ac:dyDescent="0.2">
      <c r="A473" s="102"/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</row>
    <row r="474" spans="1:11" ht="12.75" customHeight="1" x14ac:dyDescent="0.2">
      <c r="A474" s="102"/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</row>
    <row r="475" spans="1:11" ht="12.75" customHeight="1" x14ac:dyDescent="0.2">
      <c r="A475" s="102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</row>
    <row r="476" spans="1:11" ht="12.75" customHeight="1" x14ac:dyDescent="0.2">
      <c r="A476" s="102"/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</row>
    <row r="477" spans="1:11" ht="12.75" customHeight="1" x14ac:dyDescent="0.2">
      <c r="A477" s="102"/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</row>
    <row r="478" spans="1:11" ht="12.75" customHeight="1" x14ac:dyDescent="0.2">
      <c r="A478" s="102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</row>
    <row r="479" spans="1:11" ht="12.75" customHeight="1" x14ac:dyDescent="0.2">
      <c r="A479" s="102"/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</row>
    <row r="480" spans="1:11" ht="12.75" customHeight="1" x14ac:dyDescent="0.2">
      <c r="A480" s="102"/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</row>
    <row r="481" spans="1:11" ht="12.75" customHeight="1" x14ac:dyDescent="0.2">
      <c r="A481" s="102"/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</row>
    <row r="482" spans="1:11" ht="12.75" customHeight="1" x14ac:dyDescent="0.2">
      <c r="A482" s="102"/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</row>
    <row r="483" spans="1:11" ht="12.75" customHeight="1" x14ac:dyDescent="0.2">
      <c r="A483" s="102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</row>
    <row r="484" spans="1:11" ht="12.75" customHeight="1" x14ac:dyDescent="0.2">
      <c r="A484" s="102"/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</row>
    <row r="485" spans="1:11" ht="12.75" customHeight="1" x14ac:dyDescent="0.2">
      <c r="A485" s="102"/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</row>
    <row r="486" spans="1:11" ht="12.75" customHeight="1" x14ac:dyDescent="0.2">
      <c r="A486" s="102"/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</row>
    <row r="487" spans="1:11" ht="12.75" customHeight="1" x14ac:dyDescent="0.2">
      <c r="A487" s="102"/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</row>
    <row r="488" spans="1:11" ht="12.75" customHeight="1" x14ac:dyDescent="0.2">
      <c r="A488" s="102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</row>
    <row r="489" spans="1:11" ht="12.75" customHeight="1" x14ac:dyDescent="0.2">
      <c r="A489" s="102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</row>
    <row r="490" spans="1:11" ht="12.75" customHeight="1" x14ac:dyDescent="0.2">
      <c r="A490" s="102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</row>
    <row r="491" spans="1:11" ht="12.75" customHeight="1" x14ac:dyDescent="0.2">
      <c r="A491" s="102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</row>
    <row r="492" spans="1:11" ht="12.75" customHeight="1" x14ac:dyDescent="0.2">
      <c r="A492" s="102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</row>
    <row r="493" spans="1:11" ht="12.75" customHeight="1" x14ac:dyDescent="0.2">
      <c r="A493" s="102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</row>
    <row r="494" spans="1:11" ht="12.75" customHeight="1" x14ac:dyDescent="0.2">
      <c r="A494" s="102"/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</row>
    <row r="495" spans="1:11" ht="12.75" customHeight="1" x14ac:dyDescent="0.2">
      <c r="A495" s="102"/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</row>
    <row r="496" spans="1:11" ht="12.75" customHeight="1" x14ac:dyDescent="0.2">
      <c r="A496" s="102"/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</row>
    <row r="497" spans="1:11" ht="12.75" customHeight="1" x14ac:dyDescent="0.2">
      <c r="A497" s="102"/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</row>
    <row r="498" spans="1:11" ht="12.75" customHeight="1" x14ac:dyDescent="0.2">
      <c r="A498" s="102"/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</row>
    <row r="499" spans="1:11" ht="12.75" customHeight="1" x14ac:dyDescent="0.2">
      <c r="A499" s="102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</row>
    <row r="500" spans="1:11" ht="12.75" customHeight="1" x14ac:dyDescent="0.2">
      <c r="A500" s="102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</row>
    <row r="501" spans="1:11" ht="12.75" customHeight="1" x14ac:dyDescent="0.2">
      <c r="A501" s="102"/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</row>
    <row r="502" spans="1:11" ht="12.75" customHeight="1" x14ac:dyDescent="0.2">
      <c r="A502" s="102"/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</row>
    <row r="503" spans="1:11" ht="12.75" customHeight="1" x14ac:dyDescent="0.2">
      <c r="A503" s="102"/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</row>
    <row r="504" spans="1:11" ht="12.75" customHeight="1" x14ac:dyDescent="0.2">
      <c r="A504" s="102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</row>
    <row r="505" spans="1:11" ht="12.75" customHeight="1" x14ac:dyDescent="0.2">
      <c r="A505" s="102"/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</row>
    <row r="506" spans="1:11" ht="12.75" customHeight="1" x14ac:dyDescent="0.2">
      <c r="A506" s="102"/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</row>
    <row r="507" spans="1:11" ht="12.75" customHeight="1" x14ac:dyDescent="0.2">
      <c r="A507" s="102"/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</row>
    <row r="508" spans="1:11" ht="12.75" customHeight="1" x14ac:dyDescent="0.2">
      <c r="A508" s="102"/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</row>
    <row r="509" spans="1:11" ht="12.75" customHeight="1" x14ac:dyDescent="0.2">
      <c r="A509" s="102"/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</row>
    <row r="510" spans="1:11" ht="12.75" customHeight="1" x14ac:dyDescent="0.2">
      <c r="A510" s="102"/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</row>
    <row r="511" spans="1:11" ht="12.75" customHeight="1" x14ac:dyDescent="0.2">
      <c r="A511" s="102"/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</row>
    <row r="512" spans="1:11" ht="12.75" customHeight="1" x14ac:dyDescent="0.2">
      <c r="A512" s="102"/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</row>
    <row r="513" spans="1:11" ht="12.75" customHeight="1" x14ac:dyDescent="0.2">
      <c r="A513" s="102"/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</row>
    <row r="514" spans="1:11" ht="12.75" customHeight="1" x14ac:dyDescent="0.2">
      <c r="A514" s="102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</row>
    <row r="515" spans="1:11" ht="12.75" customHeight="1" x14ac:dyDescent="0.2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</row>
    <row r="516" spans="1:11" ht="12.75" customHeight="1" x14ac:dyDescent="0.2">
      <c r="A516" s="102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</row>
    <row r="517" spans="1:11" ht="12.75" customHeight="1" x14ac:dyDescent="0.2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</row>
    <row r="518" spans="1:11" ht="12.75" customHeight="1" x14ac:dyDescent="0.2">
      <c r="A518" s="102"/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</row>
    <row r="519" spans="1:11" ht="12.75" customHeight="1" x14ac:dyDescent="0.2">
      <c r="A519" s="102"/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</row>
    <row r="520" spans="1:11" ht="12.75" customHeight="1" x14ac:dyDescent="0.2">
      <c r="A520" s="102"/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</row>
    <row r="521" spans="1:11" ht="12.75" customHeight="1" x14ac:dyDescent="0.2">
      <c r="A521" s="102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</row>
    <row r="522" spans="1:11" ht="12.75" customHeight="1" x14ac:dyDescent="0.2">
      <c r="A522" s="102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</row>
    <row r="523" spans="1:11" ht="12.75" customHeight="1" x14ac:dyDescent="0.2">
      <c r="A523" s="102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</row>
    <row r="524" spans="1:11" ht="12.75" customHeight="1" x14ac:dyDescent="0.2">
      <c r="A524" s="102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</row>
    <row r="525" spans="1:11" ht="12.75" customHeight="1" x14ac:dyDescent="0.2">
      <c r="A525" s="102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</row>
    <row r="526" spans="1:11" ht="12.75" customHeight="1" x14ac:dyDescent="0.2">
      <c r="A526" s="102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</row>
    <row r="527" spans="1:11" ht="12.75" customHeight="1" x14ac:dyDescent="0.2">
      <c r="A527" s="102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</row>
    <row r="528" spans="1:11" ht="12.75" customHeight="1" x14ac:dyDescent="0.2">
      <c r="A528" s="102"/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</row>
    <row r="529" spans="1:11" ht="12.75" customHeight="1" x14ac:dyDescent="0.2">
      <c r="A529" s="102"/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</row>
    <row r="530" spans="1:11" ht="12.75" customHeight="1" x14ac:dyDescent="0.2">
      <c r="A530" s="102"/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</row>
    <row r="531" spans="1:11" ht="12.75" customHeight="1" x14ac:dyDescent="0.2">
      <c r="A531" s="102"/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</row>
    <row r="532" spans="1:11" ht="12.75" customHeight="1" x14ac:dyDescent="0.2">
      <c r="A532" s="102"/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</row>
    <row r="533" spans="1:11" ht="12.75" customHeight="1" x14ac:dyDescent="0.2">
      <c r="A533" s="102"/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</row>
    <row r="534" spans="1:11" ht="12.75" customHeight="1" x14ac:dyDescent="0.2">
      <c r="A534" s="102"/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</row>
    <row r="535" spans="1:11" ht="12.75" customHeight="1" x14ac:dyDescent="0.2">
      <c r="A535" s="102"/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</row>
    <row r="536" spans="1:11" ht="12.75" customHeight="1" x14ac:dyDescent="0.2">
      <c r="A536" s="102"/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</row>
    <row r="537" spans="1:11" ht="12.75" customHeight="1" x14ac:dyDescent="0.2">
      <c r="A537" s="102"/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</row>
    <row r="538" spans="1:11" ht="12.75" customHeight="1" x14ac:dyDescent="0.2">
      <c r="A538" s="102"/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</row>
    <row r="539" spans="1:11" ht="12.75" customHeight="1" x14ac:dyDescent="0.2">
      <c r="A539" s="102"/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</row>
    <row r="540" spans="1:11" ht="12.75" customHeight="1" x14ac:dyDescent="0.2">
      <c r="A540" s="102"/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</row>
    <row r="541" spans="1:11" ht="12.75" customHeight="1" x14ac:dyDescent="0.2">
      <c r="A541" s="102"/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</row>
    <row r="542" spans="1:11" ht="12.75" customHeight="1" x14ac:dyDescent="0.2">
      <c r="A542" s="102"/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</row>
    <row r="543" spans="1:11" ht="12.75" customHeight="1" x14ac:dyDescent="0.2">
      <c r="A543" s="102"/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</row>
    <row r="544" spans="1:11" ht="12.75" customHeight="1" x14ac:dyDescent="0.2">
      <c r="A544" s="102"/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</row>
    <row r="545" spans="1:11" ht="12.75" customHeight="1" x14ac:dyDescent="0.2">
      <c r="A545" s="102"/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</row>
    <row r="546" spans="1:11" ht="12.75" customHeight="1" x14ac:dyDescent="0.2">
      <c r="A546" s="102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</row>
    <row r="547" spans="1:11" ht="12.75" customHeight="1" x14ac:dyDescent="0.2">
      <c r="A547" s="102"/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</row>
    <row r="548" spans="1:11" ht="12.75" customHeight="1" x14ac:dyDescent="0.2">
      <c r="A548" s="102"/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</row>
    <row r="549" spans="1:11" ht="12.75" customHeight="1" x14ac:dyDescent="0.2">
      <c r="A549" s="102"/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</row>
    <row r="550" spans="1:11" ht="12.75" customHeight="1" x14ac:dyDescent="0.2">
      <c r="A550" s="102"/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</row>
    <row r="551" spans="1:11" ht="12.75" customHeight="1" x14ac:dyDescent="0.2">
      <c r="A551" s="102"/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</row>
    <row r="552" spans="1:11" ht="12.75" customHeight="1" x14ac:dyDescent="0.2">
      <c r="A552" s="102"/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</row>
    <row r="553" spans="1:11" ht="12.75" customHeight="1" x14ac:dyDescent="0.2">
      <c r="A553" s="102"/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</row>
    <row r="554" spans="1:11" ht="12.75" customHeight="1" x14ac:dyDescent="0.2">
      <c r="A554" s="102"/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</row>
    <row r="555" spans="1:11" ht="12.75" customHeight="1" x14ac:dyDescent="0.2">
      <c r="A555" s="102"/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</row>
    <row r="556" spans="1:11" ht="12.75" customHeight="1" x14ac:dyDescent="0.2">
      <c r="A556" s="102"/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</row>
    <row r="557" spans="1:11" ht="12.75" customHeight="1" x14ac:dyDescent="0.2">
      <c r="A557" s="102"/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</row>
    <row r="558" spans="1:11" ht="12.75" customHeight="1" x14ac:dyDescent="0.2">
      <c r="A558" s="102"/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</row>
    <row r="559" spans="1:11" ht="12.75" customHeight="1" x14ac:dyDescent="0.2">
      <c r="A559" s="102"/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</row>
    <row r="560" spans="1:11" ht="12.75" customHeight="1" x14ac:dyDescent="0.2">
      <c r="A560" s="102"/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</row>
    <row r="561" spans="1:11" ht="12.75" customHeight="1" x14ac:dyDescent="0.2">
      <c r="A561" s="102"/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</row>
    <row r="562" spans="1:11" ht="12.75" customHeight="1" x14ac:dyDescent="0.2">
      <c r="A562" s="102"/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</row>
    <row r="563" spans="1:11" ht="12.75" customHeight="1" x14ac:dyDescent="0.2">
      <c r="A563" s="102"/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</row>
    <row r="564" spans="1:11" ht="12.75" customHeight="1" x14ac:dyDescent="0.2">
      <c r="A564" s="102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</row>
    <row r="565" spans="1:11" ht="12.75" customHeight="1" x14ac:dyDescent="0.2">
      <c r="A565" s="102"/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</row>
    <row r="566" spans="1:11" ht="12.75" customHeight="1" x14ac:dyDescent="0.2">
      <c r="A566" s="102"/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</row>
    <row r="567" spans="1:11" ht="12.75" customHeight="1" x14ac:dyDescent="0.2">
      <c r="A567" s="102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</row>
    <row r="568" spans="1:11" ht="12.75" customHeight="1" x14ac:dyDescent="0.2">
      <c r="A568" s="102"/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</row>
    <row r="569" spans="1:11" ht="12.75" customHeight="1" x14ac:dyDescent="0.2">
      <c r="A569" s="102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</row>
    <row r="570" spans="1:11" ht="12.75" customHeight="1" x14ac:dyDescent="0.2">
      <c r="A570" s="102"/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</row>
    <row r="571" spans="1:11" ht="12.75" customHeight="1" x14ac:dyDescent="0.2">
      <c r="A571" s="102"/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</row>
    <row r="572" spans="1:11" ht="12.75" customHeight="1" x14ac:dyDescent="0.2">
      <c r="A572" s="102"/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</row>
    <row r="573" spans="1:11" ht="12.75" customHeight="1" x14ac:dyDescent="0.2">
      <c r="A573" s="102"/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</row>
    <row r="574" spans="1:11" ht="12.75" customHeight="1" x14ac:dyDescent="0.2">
      <c r="A574" s="102"/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</row>
    <row r="575" spans="1:11" ht="12.75" customHeight="1" x14ac:dyDescent="0.2">
      <c r="A575" s="102"/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</row>
    <row r="576" spans="1:11" ht="12.75" customHeight="1" x14ac:dyDescent="0.2">
      <c r="A576" s="102"/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</row>
    <row r="577" spans="1:11" ht="12.75" customHeight="1" x14ac:dyDescent="0.2">
      <c r="A577" s="102"/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</row>
    <row r="578" spans="1:11" ht="12.75" customHeight="1" x14ac:dyDescent="0.2">
      <c r="A578" s="102"/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</row>
    <row r="579" spans="1:11" ht="12.75" customHeight="1" x14ac:dyDescent="0.2">
      <c r="A579" s="102"/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</row>
    <row r="580" spans="1:11" ht="12.75" customHeight="1" x14ac:dyDescent="0.2">
      <c r="A580" s="102"/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</row>
    <row r="581" spans="1:11" ht="12.75" customHeight="1" x14ac:dyDescent="0.2">
      <c r="A581" s="102"/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</row>
    <row r="582" spans="1:11" ht="12.75" customHeight="1" x14ac:dyDescent="0.2">
      <c r="A582" s="102"/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</row>
    <row r="583" spans="1:11" ht="12.75" customHeight="1" x14ac:dyDescent="0.2">
      <c r="A583" s="102"/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</row>
    <row r="584" spans="1:11" ht="12.75" customHeight="1" x14ac:dyDescent="0.2">
      <c r="A584" s="102"/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</row>
    <row r="585" spans="1:11" ht="12.75" customHeight="1" x14ac:dyDescent="0.2">
      <c r="A585" s="102"/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</row>
    <row r="586" spans="1:11" ht="12.75" customHeight="1" x14ac:dyDescent="0.2">
      <c r="A586" s="102"/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</row>
    <row r="587" spans="1:11" ht="12.75" customHeight="1" x14ac:dyDescent="0.2">
      <c r="A587" s="102"/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</row>
    <row r="588" spans="1:11" ht="12.75" customHeight="1" x14ac:dyDescent="0.2">
      <c r="A588" s="102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</row>
    <row r="589" spans="1:11" ht="12.75" customHeight="1" x14ac:dyDescent="0.2">
      <c r="A589" s="102"/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</row>
    <row r="590" spans="1:11" ht="12.75" customHeight="1" x14ac:dyDescent="0.2">
      <c r="A590" s="102"/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</row>
    <row r="591" spans="1:11" ht="12.75" customHeight="1" x14ac:dyDescent="0.2">
      <c r="A591" s="102"/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</row>
    <row r="592" spans="1:11" ht="12.75" customHeight="1" x14ac:dyDescent="0.2">
      <c r="A592" s="102"/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</row>
    <row r="593" spans="1:11" ht="12.75" customHeight="1" x14ac:dyDescent="0.2">
      <c r="A593" s="102"/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</row>
    <row r="594" spans="1:11" ht="12.75" customHeight="1" x14ac:dyDescent="0.2">
      <c r="A594" s="102"/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</row>
    <row r="595" spans="1:11" ht="12.75" customHeight="1" x14ac:dyDescent="0.2">
      <c r="A595" s="102"/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</row>
    <row r="596" spans="1:11" ht="12.75" customHeight="1" x14ac:dyDescent="0.2">
      <c r="A596" s="102"/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</row>
    <row r="597" spans="1:11" ht="12.75" customHeight="1" x14ac:dyDescent="0.2">
      <c r="A597" s="102"/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</row>
    <row r="598" spans="1:11" ht="12.75" customHeight="1" x14ac:dyDescent="0.2">
      <c r="A598" s="102"/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</row>
    <row r="599" spans="1:11" ht="12.75" customHeight="1" x14ac:dyDescent="0.2">
      <c r="A599" s="102"/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</row>
    <row r="600" spans="1:11" ht="12.75" customHeight="1" x14ac:dyDescent="0.2">
      <c r="A600" s="102"/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</row>
    <row r="601" spans="1:11" ht="12.75" customHeight="1" x14ac:dyDescent="0.2">
      <c r="A601" s="102"/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</row>
    <row r="602" spans="1:11" ht="12.75" customHeight="1" x14ac:dyDescent="0.2">
      <c r="A602" s="102"/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</row>
    <row r="603" spans="1:11" ht="12.75" customHeight="1" x14ac:dyDescent="0.2">
      <c r="A603" s="102"/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</row>
    <row r="604" spans="1:11" ht="12.75" customHeight="1" x14ac:dyDescent="0.2">
      <c r="A604" s="102"/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</row>
    <row r="605" spans="1:11" ht="12.75" customHeight="1" x14ac:dyDescent="0.2">
      <c r="A605" s="102"/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</row>
    <row r="606" spans="1:11" ht="12.75" customHeight="1" x14ac:dyDescent="0.2">
      <c r="A606" s="102"/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</row>
    <row r="607" spans="1:11" ht="12.75" customHeight="1" x14ac:dyDescent="0.2">
      <c r="A607" s="102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</row>
    <row r="608" spans="1:11" ht="12.75" customHeight="1" x14ac:dyDescent="0.2">
      <c r="A608" s="102"/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</row>
    <row r="609" spans="1:11" ht="12.75" customHeight="1" x14ac:dyDescent="0.2">
      <c r="A609" s="102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</row>
    <row r="610" spans="1:11" ht="12.75" customHeight="1" x14ac:dyDescent="0.2">
      <c r="A610" s="102"/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</row>
    <row r="611" spans="1:11" ht="12.75" customHeight="1" x14ac:dyDescent="0.2">
      <c r="A611" s="102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</row>
    <row r="612" spans="1:11" ht="12.75" customHeight="1" x14ac:dyDescent="0.2">
      <c r="A612" s="102"/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</row>
    <row r="613" spans="1:11" ht="12.75" customHeight="1" x14ac:dyDescent="0.2">
      <c r="A613" s="102"/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</row>
    <row r="614" spans="1:11" ht="12.75" customHeight="1" x14ac:dyDescent="0.2">
      <c r="A614" s="102"/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</row>
    <row r="615" spans="1:11" ht="12.75" customHeight="1" x14ac:dyDescent="0.2">
      <c r="A615" s="102"/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</row>
    <row r="616" spans="1:11" ht="12.75" customHeight="1" x14ac:dyDescent="0.2">
      <c r="A616" s="102"/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</row>
    <row r="617" spans="1:11" ht="12.75" customHeight="1" x14ac:dyDescent="0.2">
      <c r="A617" s="102"/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</row>
    <row r="618" spans="1:11" ht="12.75" customHeight="1" x14ac:dyDescent="0.2">
      <c r="A618" s="102"/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</row>
    <row r="619" spans="1:11" ht="12.75" customHeight="1" x14ac:dyDescent="0.2">
      <c r="A619" s="102"/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</row>
    <row r="620" spans="1:11" ht="12.75" customHeight="1" x14ac:dyDescent="0.2">
      <c r="A620" s="102"/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</row>
    <row r="621" spans="1:11" ht="12.75" customHeight="1" x14ac:dyDescent="0.2">
      <c r="A621" s="102"/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</row>
    <row r="622" spans="1:11" ht="12.75" customHeight="1" x14ac:dyDescent="0.2">
      <c r="A622" s="102"/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</row>
    <row r="623" spans="1:11" ht="12.75" customHeight="1" x14ac:dyDescent="0.2">
      <c r="A623" s="102"/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</row>
    <row r="624" spans="1:11" ht="12.75" customHeight="1" x14ac:dyDescent="0.2">
      <c r="A624" s="102"/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</row>
    <row r="625" spans="1:11" ht="12.75" customHeight="1" x14ac:dyDescent="0.2">
      <c r="A625" s="102"/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</row>
    <row r="626" spans="1:11" ht="12.75" customHeight="1" x14ac:dyDescent="0.2">
      <c r="A626" s="102"/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</row>
    <row r="627" spans="1:11" ht="12.75" customHeight="1" x14ac:dyDescent="0.2">
      <c r="A627" s="102"/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</row>
    <row r="628" spans="1:11" ht="12.75" customHeight="1" x14ac:dyDescent="0.2">
      <c r="A628" s="102"/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</row>
    <row r="629" spans="1:11" ht="12.75" customHeight="1" x14ac:dyDescent="0.2">
      <c r="A629" s="102"/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</row>
    <row r="630" spans="1:11" ht="12.75" customHeight="1" x14ac:dyDescent="0.2">
      <c r="A630" s="102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</row>
    <row r="631" spans="1:11" ht="12.75" customHeight="1" x14ac:dyDescent="0.2">
      <c r="A631" s="102"/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</row>
    <row r="632" spans="1:11" ht="12.75" customHeight="1" x14ac:dyDescent="0.2">
      <c r="A632" s="102"/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</row>
    <row r="633" spans="1:11" ht="12.75" customHeight="1" x14ac:dyDescent="0.2">
      <c r="A633" s="102"/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</row>
    <row r="634" spans="1:11" ht="12.75" customHeight="1" x14ac:dyDescent="0.2">
      <c r="A634" s="102"/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</row>
    <row r="635" spans="1:11" ht="12.75" customHeight="1" x14ac:dyDescent="0.2">
      <c r="A635" s="102"/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</row>
    <row r="636" spans="1:11" ht="12.75" customHeight="1" x14ac:dyDescent="0.2">
      <c r="A636" s="102"/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</row>
    <row r="637" spans="1:11" ht="12.75" customHeight="1" x14ac:dyDescent="0.2">
      <c r="A637" s="102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</row>
    <row r="638" spans="1:11" ht="12.75" customHeight="1" x14ac:dyDescent="0.2">
      <c r="A638" s="102"/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</row>
    <row r="639" spans="1:11" ht="12.75" customHeight="1" x14ac:dyDescent="0.2">
      <c r="A639" s="102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</row>
    <row r="640" spans="1:11" ht="12.75" customHeight="1" x14ac:dyDescent="0.2">
      <c r="A640" s="102"/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</row>
    <row r="641" spans="1:11" ht="12.75" customHeight="1" x14ac:dyDescent="0.2">
      <c r="A641" s="102"/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</row>
    <row r="642" spans="1:11" ht="12.75" customHeight="1" x14ac:dyDescent="0.2">
      <c r="A642" s="102"/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</row>
    <row r="643" spans="1:11" ht="12.75" customHeight="1" x14ac:dyDescent="0.2">
      <c r="A643" s="102"/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</row>
    <row r="644" spans="1:11" ht="12.75" customHeight="1" x14ac:dyDescent="0.2">
      <c r="A644" s="102"/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</row>
    <row r="645" spans="1:11" ht="12.75" customHeight="1" x14ac:dyDescent="0.2">
      <c r="A645" s="102"/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</row>
    <row r="646" spans="1:11" ht="12.75" customHeight="1" x14ac:dyDescent="0.2">
      <c r="A646" s="102"/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</row>
    <row r="647" spans="1:11" ht="12.75" customHeight="1" x14ac:dyDescent="0.2">
      <c r="A647" s="102"/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</row>
    <row r="648" spans="1:11" ht="12.75" customHeight="1" x14ac:dyDescent="0.2">
      <c r="A648" s="102"/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</row>
    <row r="649" spans="1:11" ht="12.75" customHeight="1" x14ac:dyDescent="0.2">
      <c r="A649" s="102"/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</row>
    <row r="650" spans="1:11" ht="12.75" customHeight="1" x14ac:dyDescent="0.2">
      <c r="A650" s="102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</row>
    <row r="651" spans="1:11" ht="12.75" customHeight="1" x14ac:dyDescent="0.2">
      <c r="A651" s="102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</row>
    <row r="652" spans="1:11" ht="12.75" customHeight="1" x14ac:dyDescent="0.2">
      <c r="A652" s="102"/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</row>
    <row r="653" spans="1:11" ht="12.75" customHeight="1" x14ac:dyDescent="0.2">
      <c r="A653" s="102"/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</row>
    <row r="654" spans="1:11" ht="12.75" customHeight="1" x14ac:dyDescent="0.2">
      <c r="A654" s="102"/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</row>
    <row r="655" spans="1:11" ht="12.75" customHeight="1" x14ac:dyDescent="0.2">
      <c r="A655" s="102"/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</row>
    <row r="656" spans="1:11" ht="12.75" customHeight="1" x14ac:dyDescent="0.2">
      <c r="A656" s="102"/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</row>
    <row r="657" spans="1:11" ht="12.75" customHeight="1" x14ac:dyDescent="0.2">
      <c r="A657" s="102"/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</row>
    <row r="658" spans="1:11" ht="12.75" customHeight="1" x14ac:dyDescent="0.2">
      <c r="A658" s="102"/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</row>
    <row r="659" spans="1:11" ht="12.75" customHeight="1" x14ac:dyDescent="0.2">
      <c r="A659" s="102"/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</row>
    <row r="660" spans="1:11" ht="12.75" customHeight="1" x14ac:dyDescent="0.2">
      <c r="A660" s="102"/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</row>
    <row r="661" spans="1:11" ht="12.75" customHeight="1" x14ac:dyDescent="0.2">
      <c r="A661" s="102"/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</row>
    <row r="662" spans="1:11" ht="12.75" customHeight="1" x14ac:dyDescent="0.2">
      <c r="A662" s="102"/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</row>
    <row r="663" spans="1:11" ht="12.75" customHeight="1" x14ac:dyDescent="0.2">
      <c r="A663" s="102"/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</row>
    <row r="664" spans="1:11" ht="12.75" customHeight="1" x14ac:dyDescent="0.2">
      <c r="A664" s="102"/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</row>
    <row r="665" spans="1:11" ht="12.75" customHeight="1" x14ac:dyDescent="0.2">
      <c r="A665" s="102"/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</row>
    <row r="666" spans="1:11" ht="12.75" customHeight="1" x14ac:dyDescent="0.2">
      <c r="A666" s="102"/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</row>
    <row r="667" spans="1:11" ht="12.75" customHeight="1" x14ac:dyDescent="0.2">
      <c r="A667" s="102"/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</row>
    <row r="668" spans="1:11" ht="12.75" customHeight="1" x14ac:dyDescent="0.2">
      <c r="A668" s="102"/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</row>
    <row r="669" spans="1:11" ht="12.75" customHeight="1" x14ac:dyDescent="0.2">
      <c r="A669" s="102"/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</row>
    <row r="670" spans="1:11" ht="12.75" customHeight="1" x14ac:dyDescent="0.2">
      <c r="A670" s="102"/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</row>
    <row r="671" spans="1:11" ht="12.75" customHeight="1" x14ac:dyDescent="0.2">
      <c r="A671" s="102"/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</row>
    <row r="672" spans="1:11" ht="12.75" customHeight="1" x14ac:dyDescent="0.2">
      <c r="A672" s="102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</row>
    <row r="673" spans="1:11" ht="12.75" customHeight="1" x14ac:dyDescent="0.2">
      <c r="A673" s="102"/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</row>
    <row r="674" spans="1:11" ht="12.75" customHeight="1" x14ac:dyDescent="0.2">
      <c r="A674" s="102"/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</row>
    <row r="675" spans="1:11" ht="12.75" customHeight="1" x14ac:dyDescent="0.2">
      <c r="A675" s="102"/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</row>
    <row r="676" spans="1:11" ht="12.75" customHeight="1" x14ac:dyDescent="0.2">
      <c r="A676" s="102"/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</row>
    <row r="677" spans="1:11" ht="12.75" customHeight="1" x14ac:dyDescent="0.2">
      <c r="A677" s="102"/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</row>
    <row r="678" spans="1:11" ht="12.75" customHeight="1" x14ac:dyDescent="0.2">
      <c r="A678" s="102"/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</row>
    <row r="679" spans="1:11" ht="12.75" customHeight="1" x14ac:dyDescent="0.2">
      <c r="A679" s="102"/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</row>
    <row r="680" spans="1:11" ht="12.75" customHeight="1" x14ac:dyDescent="0.2">
      <c r="A680" s="102"/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</row>
    <row r="681" spans="1:11" ht="12.75" customHeight="1" x14ac:dyDescent="0.2">
      <c r="A681" s="102"/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</row>
    <row r="682" spans="1:11" ht="12.75" customHeight="1" x14ac:dyDescent="0.2">
      <c r="A682" s="102"/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</row>
    <row r="683" spans="1:11" ht="12.75" customHeight="1" x14ac:dyDescent="0.2">
      <c r="A683" s="102"/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</row>
    <row r="684" spans="1:11" ht="12.75" customHeight="1" x14ac:dyDescent="0.2">
      <c r="A684" s="102"/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</row>
    <row r="685" spans="1:11" ht="12.75" customHeight="1" x14ac:dyDescent="0.2">
      <c r="A685" s="102"/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</row>
    <row r="686" spans="1:11" ht="12.75" customHeight="1" x14ac:dyDescent="0.2">
      <c r="A686" s="102"/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</row>
    <row r="687" spans="1:11" ht="12.75" customHeight="1" x14ac:dyDescent="0.2">
      <c r="A687" s="102"/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</row>
    <row r="688" spans="1:11" ht="12.75" customHeight="1" x14ac:dyDescent="0.2">
      <c r="A688" s="102"/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</row>
    <row r="689" spans="1:11" ht="12.75" customHeight="1" x14ac:dyDescent="0.2">
      <c r="A689" s="102"/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</row>
    <row r="690" spans="1:11" ht="12.75" customHeight="1" x14ac:dyDescent="0.2">
      <c r="A690" s="102"/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</row>
    <row r="691" spans="1:11" ht="12.75" customHeight="1" x14ac:dyDescent="0.2">
      <c r="A691" s="102"/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</row>
    <row r="692" spans="1:11" ht="12.75" customHeight="1" x14ac:dyDescent="0.2">
      <c r="A692" s="102"/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</row>
    <row r="693" spans="1:11" ht="12.75" customHeight="1" x14ac:dyDescent="0.2">
      <c r="A693" s="102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</row>
    <row r="694" spans="1:11" ht="12.75" customHeight="1" x14ac:dyDescent="0.2">
      <c r="A694" s="102"/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</row>
    <row r="695" spans="1:11" ht="12.75" customHeight="1" x14ac:dyDescent="0.2">
      <c r="A695" s="102"/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</row>
    <row r="696" spans="1:11" ht="12.75" customHeight="1" x14ac:dyDescent="0.2">
      <c r="A696" s="102"/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</row>
    <row r="697" spans="1:11" ht="12.75" customHeight="1" x14ac:dyDescent="0.2">
      <c r="A697" s="102"/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</row>
    <row r="698" spans="1:11" ht="12.75" customHeight="1" x14ac:dyDescent="0.2">
      <c r="A698" s="102"/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</row>
    <row r="699" spans="1:11" ht="12.75" customHeight="1" x14ac:dyDescent="0.2">
      <c r="A699" s="102"/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</row>
    <row r="700" spans="1:11" ht="12.75" customHeight="1" x14ac:dyDescent="0.2">
      <c r="A700" s="102"/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</row>
    <row r="701" spans="1:11" ht="12.75" customHeight="1" x14ac:dyDescent="0.2">
      <c r="A701" s="102"/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</row>
    <row r="702" spans="1:11" ht="12.75" customHeight="1" x14ac:dyDescent="0.2">
      <c r="A702" s="102"/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</row>
    <row r="703" spans="1:11" ht="12.75" customHeight="1" x14ac:dyDescent="0.2">
      <c r="A703" s="102"/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</row>
    <row r="704" spans="1:11" ht="12.75" customHeight="1" x14ac:dyDescent="0.2">
      <c r="A704" s="102"/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</row>
    <row r="705" spans="1:11" ht="12.75" customHeight="1" x14ac:dyDescent="0.2">
      <c r="A705" s="102"/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</row>
    <row r="706" spans="1:11" ht="12.75" customHeight="1" x14ac:dyDescent="0.2">
      <c r="A706" s="102"/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</row>
    <row r="707" spans="1:11" ht="12.75" customHeight="1" x14ac:dyDescent="0.2">
      <c r="A707" s="102"/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</row>
    <row r="708" spans="1:11" ht="12.75" customHeight="1" x14ac:dyDescent="0.2">
      <c r="A708" s="102"/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</row>
    <row r="709" spans="1:11" ht="12.75" customHeight="1" x14ac:dyDescent="0.2">
      <c r="A709" s="102"/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</row>
    <row r="710" spans="1:11" ht="12.75" customHeight="1" x14ac:dyDescent="0.2">
      <c r="A710" s="102"/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</row>
    <row r="711" spans="1:11" ht="12.75" customHeight="1" x14ac:dyDescent="0.2">
      <c r="A711" s="102"/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</row>
    <row r="712" spans="1:11" ht="12.75" customHeight="1" x14ac:dyDescent="0.2">
      <c r="A712" s="102"/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</row>
    <row r="713" spans="1:11" ht="12.75" customHeight="1" x14ac:dyDescent="0.2">
      <c r="A713" s="102"/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</row>
    <row r="714" spans="1:11" ht="12.75" customHeight="1" x14ac:dyDescent="0.2">
      <c r="A714" s="102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</row>
    <row r="715" spans="1:11" ht="12.75" customHeight="1" x14ac:dyDescent="0.2">
      <c r="A715" s="102"/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</row>
    <row r="716" spans="1:11" ht="12.75" customHeight="1" x14ac:dyDescent="0.2">
      <c r="A716" s="102"/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</row>
    <row r="717" spans="1:11" ht="12.75" customHeight="1" x14ac:dyDescent="0.2">
      <c r="A717" s="102"/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</row>
    <row r="718" spans="1:11" ht="12.75" customHeight="1" x14ac:dyDescent="0.2">
      <c r="A718" s="102"/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</row>
    <row r="719" spans="1:11" ht="12.75" customHeight="1" x14ac:dyDescent="0.2">
      <c r="A719" s="102"/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</row>
    <row r="720" spans="1:11" ht="12.75" customHeight="1" x14ac:dyDescent="0.2">
      <c r="A720" s="102"/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</row>
    <row r="721" spans="1:11" ht="12.75" customHeight="1" x14ac:dyDescent="0.2">
      <c r="A721" s="102"/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</row>
    <row r="722" spans="1:11" ht="12.75" customHeight="1" x14ac:dyDescent="0.2">
      <c r="A722" s="102"/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</row>
    <row r="723" spans="1:11" ht="12.75" customHeight="1" x14ac:dyDescent="0.2">
      <c r="A723" s="102"/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</row>
    <row r="724" spans="1:11" ht="12.75" customHeight="1" x14ac:dyDescent="0.2">
      <c r="A724" s="102"/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</row>
    <row r="725" spans="1:11" ht="12.75" customHeight="1" x14ac:dyDescent="0.2">
      <c r="A725" s="102"/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</row>
    <row r="726" spans="1:11" ht="12.75" customHeight="1" x14ac:dyDescent="0.2">
      <c r="A726" s="102"/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</row>
    <row r="727" spans="1:11" ht="12.75" customHeight="1" x14ac:dyDescent="0.2">
      <c r="A727" s="102"/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</row>
    <row r="728" spans="1:11" ht="12.75" customHeight="1" x14ac:dyDescent="0.2">
      <c r="A728" s="102"/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</row>
    <row r="729" spans="1:11" ht="12.75" customHeight="1" x14ac:dyDescent="0.2">
      <c r="A729" s="102"/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</row>
    <row r="730" spans="1:11" ht="12.75" customHeight="1" x14ac:dyDescent="0.2">
      <c r="A730" s="102"/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</row>
    <row r="731" spans="1:11" ht="12.75" customHeight="1" x14ac:dyDescent="0.2">
      <c r="A731" s="102"/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</row>
    <row r="732" spans="1:11" ht="12.75" customHeight="1" x14ac:dyDescent="0.2">
      <c r="A732" s="102"/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</row>
    <row r="733" spans="1:11" ht="12.75" customHeight="1" x14ac:dyDescent="0.2">
      <c r="A733" s="102"/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</row>
    <row r="734" spans="1:11" ht="12.75" customHeight="1" x14ac:dyDescent="0.2">
      <c r="A734" s="102"/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</row>
    <row r="735" spans="1:11" ht="12.75" customHeight="1" x14ac:dyDescent="0.2">
      <c r="A735" s="102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</row>
    <row r="736" spans="1:11" ht="12.75" customHeight="1" x14ac:dyDescent="0.2">
      <c r="A736" s="102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</row>
    <row r="737" spans="1:11" ht="12.75" customHeight="1" x14ac:dyDescent="0.2">
      <c r="A737" s="102"/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</row>
    <row r="738" spans="1:11" ht="12.75" customHeight="1" x14ac:dyDescent="0.2">
      <c r="A738" s="102"/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</row>
    <row r="739" spans="1:11" ht="12.75" customHeight="1" x14ac:dyDescent="0.2">
      <c r="A739" s="102"/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</row>
    <row r="740" spans="1:11" ht="12.75" customHeight="1" x14ac:dyDescent="0.2">
      <c r="A740" s="102"/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</row>
    <row r="741" spans="1:11" ht="12.75" customHeight="1" x14ac:dyDescent="0.2">
      <c r="A741" s="102"/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</row>
    <row r="742" spans="1:11" ht="12.75" customHeight="1" x14ac:dyDescent="0.2">
      <c r="A742" s="102"/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</row>
    <row r="743" spans="1:11" ht="12.75" customHeight="1" x14ac:dyDescent="0.2">
      <c r="A743" s="102"/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</row>
    <row r="744" spans="1:11" ht="12.75" customHeight="1" x14ac:dyDescent="0.2">
      <c r="A744" s="102"/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</row>
    <row r="745" spans="1:11" ht="12.75" customHeight="1" x14ac:dyDescent="0.2">
      <c r="A745" s="102"/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</row>
    <row r="746" spans="1:11" ht="12.75" customHeight="1" x14ac:dyDescent="0.2">
      <c r="A746" s="102"/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</row>
    <row r="747" spans="1:11" ht="12.75" customHeight="1" x14ac:dyDescent="0.2">
      <c r="A747" s="102"/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</row>
    <row r="748" spans="1:11" ht="12.75" customHeight="1" x14ac:dyDescent="0.2">
      <c r="A748" s="102"/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</row>
    <row r="749" spans="1:11" ht="12.75" customHeight="1" x14ac:dyDescent="0.2">
      <c r="A749" s="102"/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</row>
    <row r="750" spans="1:11" ht="12.75" customHeight="1" x14ac:dyDescent="0.2">
      <c r="A750" s="102"/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</row>
    <row r="751" spans="1:11" ht="12.75" customHeight="1" x14ac:dyDescent="0.2">
      <c r="A751" s="102"/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</row>
    <row r="752" spans="1:11" ht="12.75" customHeight="1" x14ac:dyDescent="0.2">
      <c r="A752" s="102"/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</row>
    <row r="753" spans="1:11" ht="12.75" customHeight="1" x14ac:dyDescent="0.2">
      <c r="A753" s="102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</row>
    <row r="754" spans="1:11" ht="12.75" customHeight="1" x14ac:dyDescent="0.2">
      <c r="A754" s="102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</row>
    <row r="755" spans="1:11" ht="12.75" customHeight="1" x14ac:dyDescent="0.2">
      <c r="A755" s="102"/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</row>
    <row r="756" spans="1:11" ht="12.75" customHeight="1" x14ac:dyDescent="0.2">
      <c r="A756" s="102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</row>
    <row r="757" spans="1:11" ht="12.75" customHeight="1" x14ac:dyDescent="0.2">
      <c r="A757" s="102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</row>
    <row r="758" spans="1:11" ht="12.75" customHeight="1" x14ac:dyDescent="0.2">
      <c r="A758" s="102"/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</row>
    <row r="759" spans="1:11" ht="12.75" customHeight="1" x14ac:dyDescent="0.2">
      <c r="A759" s="102"/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</row>
    <row r="760" spans="1:11" ht="12.75" customHeight="1" x14ac:dyDescent="0.2">
      <c r="A760" s="102"/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</row>
    <row r="761" spans="1:11" ht="12.75" customHeight="1" x14ac:dyDescent="0.2">
      <c r="A761" s="102"/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</row>
    <row r="762" spans="1:11" ht="12.75" customHeight="1" x14ac:dyDescent="0.2">
      <c r="A762" s="102"/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</row>
    <row r="763" spans="1:11" ht="12.75" customHeight="1" x14ac:dyDescent="0.2">
      <c r="A763" s="102"/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</row>
    <row r="764" spans="1:11" ht="12.75" customHeight="1" x14ac:dyDescent="0.2">
      <c r="A764" s="102"/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</row>
    <row r="765" spans="1:11" ht="12.75" customHeight="1" x14ac:dyDescent="0.2">
      <c r="A765" s="102"/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</row>
    <row r="766" spans="1:11" ht="12.75" customHeight="1" x14ac:dyDescent="0.2">
      <c r="A766" s="102"/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</row>
    <row r="767" spans="1:11" ht="12.75" customHeight="1" x14ac:dyDescent="0.2">
      <c r="A767" s="102"/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</row>
    <row r="768" spans="1:11" ht="12.75" customHeight="1" x14ac:dyDescent="0.2">
      <c r="A768" s="102"/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</row>
    <row r="769" spans="1:11" ht="12.75" customHeight="1" x14ac:dyDescent="0.2">
      <c r="A769" s="102"/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</row>
    <row r="770" spans="1:11" ht="12.75" customHeight="1" x14ac:dyDescent="0.2">
      <c r="A770" s="102"/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</row>
    <row r="771" spans="1:11" ht="12.75" customHeight="1" x14ac:dyDescent="0.2">
      <c r="A771" s="102"/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</row>
    <row r="772" spans="1:11" ht="12.75" customHeight="1" x14ac:dyDescent="0.2">
      <c r="A772" s="102"/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</row>
    <row r="773" spans="1:11" ht="12.75" customHeight="1" x14ac:dyDescent="0.2">
      <c r="A773" s="102"/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</row>
    <row r="774" spans="1:11" ht="12.75" customHeight="1" x14ac:dyDescent="0.2">
      <c r="A774" s="102"/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</row>
    <row r="775" spans="1:11" ht="12.75" customHeight="1" x14ac:dyDescent="0.2">
      <c r="A775" s="102"/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</row>
    <row r="776" spans="1:11" ht="12.75" customHeight="1" x14ac:dyDescent="0.2">
      <c r="A776" s="102"/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</row>
    <row r="777" spans="1:11" ht="12.75" customHeight="1" x14ac:dyDescent="0.2">
      <c r="A777" s="102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</row>
    <row r="778" spans="1:11" ht="12.75" customHeight="1" x14ac:dyDescent="0.2">
      <c r="A778" s="102"/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</row>
    <row r="779" spans="1:11" ht="12.75" customHeight="1" x14ac:dyDescent="0.2">
      <c r="A779" s="102"/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</row>
    <row r="780" spans="1:11" ht="12.75" customHeight="1" x14ac:dyDescent="0.2">
      <c r="A780" s="102"/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</row>
    <row r="781" spans="1:11" ht="12.75" customHeight="1" x14ac:dyDescent="0.2">
      <c r="A781" s="102"/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</row>
    <row r="782" spans="1:11" ht="12.75" customHeight="1" x14ac:dyDescent="0.2">
      <c r="A782" s="102"/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</row>
    <row r="783" spans="1:11" ht="12.75" customHeight="1" x14ac:dyDescent="0.2">
      <c r="A783" s="102"/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</row>
    <row r="784" spans="1:11" ht="12.75" customHeight="1" x14ac:dyDescent="0.2">
      <c r="A784" s="102"/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</row>
    <row r="785" spans="1:11" ht="12.75" customHeight="1" x14ac:dyDescent="0.2">
      <c r="A785" s="102"/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</row>
    <row r="786" spans="1:11" ht="12.75" customHeight="1" x14ac:dyDescent="0.2">
      <c r="A786" s="102"/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</row>
    <row r="787" spans="1:11" ht="12.75" customHeight="1" x14ac:dyDescent="0.2">
      <c r="A787" s="102"/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</row>
    <row r="788" spans="1:11" ht="12.75" customHeight="1" x14ac:dyDescent="0.2">
      <c r="A788" s="102"/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</row>
    <row r="789" spans="1:11" ht="12.75" customHeight="1" x14ac:dyDescent="0.2">
      <c r="A789" s="102"/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</row>
    <row r="790" spans="1:11" ht="12.75" customHeight="1" x14ac:dyDescent="0.2">
      <c r="A790" s="102"/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</row>
    <row r="791" spans="1:11" ht="12.75" customHeight="1" x14ac:dyDescent="0.2">
      <c r="A791" s="102"/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</row>
    <row r="792" spans="1:11" ht="12.75" customHeight="1" x14ac:dyDescent="0.2">
      <c r="A792" s="102"/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</row>
    <row r="793" spans="1:11" ht="12.75" customHeight="1" x14ac:dyDescent="0.2">
      <c r="A793" s="102"/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</row>
    <row r="794" spans="1:11" ht="12.75" customHeight="1" x14ac:dyDescent="0.2">
      <c r="A794" s="102"/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</row>
    <row r="795" spans="1:11" ht="12.75" customHeight="1" x14ac:dyDescent="0.2">
      <c r="A795" s="102"/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</row>
    <row r="796" spans="1:11" ht="12.75" customHeight="1" x14ac:dyDescent="0.2">
      <c r="A796" s="102"/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</row>
    <row r="797" spans="1:11" ht="12.75" customHeight="1" x14ac:dyDescent="0.2">
      <c r="A797" s="102"/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</row>
    <row r="798" spans="1:11" ht="12.75" customHeight="1" x14ac:dyDescent="0.2">
      <c r="A798" s="102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</row>
    <row r="799" spans="1:11" ht="12.75" customHeight="1" x14ac:dyDescent="0.2">
      <c r="A799" s="102"/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</row>
    <row r="800" spans="1:11" ht="12.75" customHeight="1" x14ac:dyDescent="0.2">
      <c r="A800" s="102"/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</row>
    <row r="801" spans="1:11" ht="12.75" customHeight="1" x14ac:dyDescent="0.2">
      <c r="A801" s="102"/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</row>
    <row r="802" spans="1:11" ht="12.75" customHeight="1" x14ac:dyDescent="0.2">
      <c r="A802" s="102"/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</row>
    <row r="803" spans="1:11" ht="12.75" customHeight="1" x14ac:dyDescent="0.2">
      <c r="A803" s="102"/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</row>
    <row r="804" spans="1:11" ht="12.75" customHeight="1" x14ac:dyDescent="0.2">
      <c r="A804" s="102"/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</row>
    <row r="805" spans="1:11" ht="12.75" customHeight="1" x14ac:dyDescent="0.2">
      <c r="A805" s="102"/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</row>
    <row r="806" spans="1:11" ht="12.75" customHeight="1" x14ac:dyDescent="0.2">
      <c r="A806" s="102"/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</row>
    <row r="807" spans="1:11" ht="12.75" customHeight="1" x14ac:dyDescent="0.2">
      <c r="A807" s="102"/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</row>
    <row r="808" spans="1:11" ht="12.75" customHeight="1" x14ac:dyDescent="0.2">
      <c r="A808" s="102"/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</row>
    <row r="809" spans="1:11" ht="12.75" customHeight="1" x14ac:dyDescent="0.2">
      <c r="A809" s="102"/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</row>
    <row r="810" spans="1:11" ht="12.75" customHeight="1" x14ac:dyDescent="0.2">
      <c r="A810" s="102"/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</row>
    <row r="811" spans="1:11" ht="12.75" customHeight="1" x14ac:dyDescent="0.2">
      <c r="A811" s="102"/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</row>
    <row r="812" spans="1:11" ht="12.75" customHeight="1" x14ac:dyDescent="0.2">
      <c r="A812" s="102"/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</row>
    <row r="813" spans="1:11" ht="12.75" customHeight="1" x14ac:dyDescent="0.2">
      <c r="A813" s="102"/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</row>
    <row r="814" spans="1:11" ht="12.75" customHeight="1" x14ac:dyDescent="0.2">
      <c r="A814" s="102"/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</row>
    <row r="815" spans="1:11" ht="12.75" customHeight="1" x14ac:dyDescent="0.2">
      <c r="A815" s="102"/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</row>
    <row r="816" spans="1:11" ht="12.75" customHeight="1" x14ac:dyDescent="0.2">
      <c r="A816" s="102"/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</row>
    <row r="817" spans="1:11" ht="12.75" customHeight="1" x14ac:dyDescent="0.2">
      <c r="A817" s="102"/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</row>
    <row r="818" spans="1:11" ht="12.75" customHeight="1" x14ac:dyDescent="0.2">
      <c r="A818" s="102"/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</row>
    <row r="819" spans="1:11" ht="12.75" customHeight="1" x14ac:dyDescent="0.2">
      <c r="A819" s="102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</row>
    <row r="820" spans="1:11" ht="12.75" customHeight="1" x14ac:dyDescent="0.2">
      <c r="A820" s="102"/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</row>
    <row r="821" spans="1:11" ht="12.75" customHeight="1" x14ac:dyDescent="0.2">
      <c r="A821" s="102"/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</row>
    <row r="822" spans="1:11" ht="12.75" customHeight="1" x14ac:dyDescent="0.2">
      <c r="A822" s="102"/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</row>
    <row r="823" spans="1:11" ht="12.75" customHeight="1" x14ac:dyDescent="0.2">
      <c r="A823" s="102"/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</row>
    <row r="824" spans="1:11" ht="12.75" customHeight="1" x14ac:dyDescent="0.2">
      <c r="A824" s="102"/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</row>
    <row r="825" spans="1:11" ht="12.75" customHeight="1" x14ac:dyDescent="0.2">
      <c r="A825" s="102"/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</row>
    <row r="826" spans="1:11" ht="12.75" customHeight="1" x14ac:dyDescent="0.2">
      <c r="A826" s="102"/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</row>
    <row r="827" spans="1:11" ht="12.75" customHeight="1" x14ac:dyDescent="0.2">
      <c r="A827" s="102"/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</row>
    <row r="828" spans="1:11" ht="12.75" customHeight="1" x14ac:dyDescent="0.2">
      <c r="A828" s="102"/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</row>
    <row r="829" spans="1:11" ht="12.75" customHeight="1" x14ac:dyDescent="0.2">
      <c r="A829" s="102"/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</row>
    <row r="830" spans="1:11" ht="12.75" customHeight="1" x14ac:dyDescent="0.2">
      <c r="A830" s="102"/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</row>
    <row r="831" spans="1:11" ht="12.75" customHeight="1" x14ac:dyDescent="0.2">
      <c r="A831" s="102"/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</row>
    <row r="832" spans="1:11" ht="12.75" customHeight="1" x14ac:dyDescent="0.2">
      <c r="A832" s="102"/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</row>
    <row r="833" spans="1:11" ht="12.75" customHeight="1" x14ac:dyDescent="0.2">
      <c r="A833" s="102"/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</row>
    <row r="834" spans="1:11" ht="12.75" customHeight="1" x14ac:dyDescent="0.2">
      <c r="A834" s="102"/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</row>
    <row r="835" spans="1:11" ht="12.75" customHeight="1" x14ac:dyDescent="0.2">
      <c r="A835" s="102"/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</row>
    <row r="836" spans="1:11" ht="12.75" customHeight="1" x14ac:dyDescent="0.2">
      <c r="A836" s="102"/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</row>
    <row r="837" spans="1:11" ht="12.75" customHeight="1" x14ac:dyDescent="0.2">
      <c r="A837" s="102"/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</row>
    <row r="838" spans="1:11" ht="12.75" customHeight="1" x14ac:dyDescent="0.2">
      <c r="A838" s="102"/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</row>
    <row r="839" spans="1:11" ht="12.75" customHeight="1" x14ac:dyDescent="0.2">
      <c r="A839" s="102"/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</row>
    <row r="840" spans="1:11" ht="12.75" customHeight="1" x14ac:dyDescent="0.2">
      <c r="A840" s="102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</row>
    <row r="841" spans="1:11" ht="12.75" customHeight="1" x14ac:dyDescent="0.2">
      <c r="A841" s="102"/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</row>
    <row r="842" spans="1:11" ht="12.75" customHeight="1" x14ac:dyDescent="0.2">
      <c r="A842" s="102"/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</row>
    <row r="843" spans="1:11" ht="12.75" customHeight="1" x14ac:dyDescent="0.2">
      <c r="A843" s="102"/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</row>
    <row r="844" spans="1:11" ht="12.75" customHeight="1" x14ac:dyDescent="0.2">
      <c r="A844" s="102"/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</row>
    <row r="845" spans="1:11" ht="12.75" customHeight="1" x14ac:dyDescent="0.2">
      <c r="A845" s="102"/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</row>
    <row r="846" spans="1:11" ht="12.75" customHeight="1" x14ac:dyDescent="0.2">
      <c r="A846" s="102"/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</row>
    <row r="847" spans="1:11" ht="12.75" customHeight="1" x14ac:dyDescent="0.2">
      <c r="A847" s="102"/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</row>
    <row r="848" spans="1:11" ht="12.75" customHeight="1" x14ac:dyDescent="0.2">
      <c r="A848" s="102"/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</row>
    <row r="849" spans="1:11" ht="12.75" customHeight="1" x14ac:dyDescent="0.2">
      <c r="A849" s="102"/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</row>
    <row r="850" spans="1:11" ht="12.75" customHeight="1" x14ac:dyDescent="0.2">
      <c r="A850" s="102"/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</row>
    <row r="851" spans="1:11" ht="12.75" customHeight="1" x14ac:dyDescent="0.2">
      <c r="A851" s="102"/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</row>
    <row r="852" spans="1:11" ht="12.75" customHeight="1" x14ac:dyDescent="0.2">
      <c r="A852" s="102"/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</row>
    <row r="853" spans="1:11" ht="12.75" customHeight="1" x14ac:dyDescent="0.2">
      <c r="A853" s="102"/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</row>
    <row r="854" spans="1:11" ht="12.75" customHeight="1" x14ac:dyDescent="0.2">
      <c r="A854" s="102"/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</row>
    <row r="855" spans="1:11" ht="12.75" customHeight="1" x14ac:dyDescent="0.2">
      <c r="A855" s="102"/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</row>
    <row r="856" spans="1:11" ht="12.75" customHeight="1" x14ac:dyDescent="0.2">
      <c r="A856" s="102"/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</row>
    <row r="857" spans="1:11" ht="12.75" customHeight="1" x14ac:dyDescent="0.2">
      <c r="A857" s="102"/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</row>
    <row r="858" spans="1:11" ht="12.75" customHeight="1" x14ac:dyDescent="0.2">
      <c r="A858" s="102"/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</row>
    <row r="859" spans="1:11" ht="12.75" customHeight="1" x14ac:dyDescent="0.2">
      <c r="A859" s="102"/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</row>
    <row r="860" spans="1:11" ht="12.75" customHeight="1" x14ac:dyDescent="0.2">
      <c r="A860" s="102"/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</row>
    <row r="861" spans="1:11" ht="12.75" customHeight="1" x14ac:dyDescent="0.2">
      <c r="A861" s="102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</row>
    <row r="862" spans="1:11" ht="12.75" customHeight="1" x14ac:dyDescent="0.2">
      <c r="A862" s="102"/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</row>
    <row r="863" spans="1:11" ht="12.75" customHeight="1" x14ac:dyDescent="0.2">
      <c r="A863" s="102"/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</row>
    <row r="864" spans="1:11" ht="12.75" customHeight="1" x14ac:dyDescent="0.2">
      <c r="A864" s="102"/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</row>
    <row r="865" spans="1:11" ht="12.75" customHeight="1" x14ac:dyDescent="0.2">
      <c r="A865" s="102"/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</row>
    <row r="866" spans="1:11" ht="12.75" customHeight="1" x14ac:dyDescent="0.2">
      <c r="A866" s="102"/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</row>
    <row r="867" spans="1:11" ht="12.75" customHeight="1" x14ac:dyDescent="0.2">
      <c r="A867" s="102"/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</row>
    <row r="868" spans="1:11" ht="12.75" customHeight="1" x14ac:dyDescent="0.2">
      <c r="A868" s="102"/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</row>
    <row r="869" spans="1:11" ht="12.75" customHeight="1" x14ac:dyDescent="0.2">
      <c r="A869" s="102"/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</row>
    <row r="870" spans="1:11" ht="12.75" customHeight="1" x14ac:dyDescent="0.2">
      <c r="A870" s="102"/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</row>
    <row r="871" spans="1:11" ht="12.75" customHeight="1" x14ac:dyDescent="0.2">
      <c r="A871" s="102"/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</row>
    <row r="872" spans="1:11" ht="12.75" customHeight="1" x14ac:dyDescent="0.2">
      <c r="A872" s="102"/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</row>
    <row r="873" spans="1:11" ht="12.75" customHeight="1" x14ac:dyDescent="0.2">
      <c r="A873" s="102"/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</row>
    <row r="874" spans="1:11" ht="12.75" customHeight="1" x14ac:dyDescent="0.2">
      <c r="A874" s="102"/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</row>
    <row r="875" spans="1:11" ht="12.75" customHeight="1" x14ac:dyDescent="0.2">
      <c r="A875" s="102"/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</row>
    <row r="876" spans="1:11" ht="12.75" customHeight="1" x14ac:dyDescent="0.2">
      <c r="A876" s="102"/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</row>
    <row r="877" spans="1:11" ht="12.75" customHeight="1" x14ac:dyDescent="0.2">
      <c r="A877" s="102"/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</row>
    <row r="878" spans="1:11" ht="12.75" customHeight="1" x14ac:dyDescent="0.2">
      <c r="A878" s="102"/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</row>
    <row r="879" spans="1:11" ht="12.75" customHeight="1" x14ac:dyDescent="0.2">
      <c r="A879" s="102"/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</row>
    <row r="880" spans="1:11" ht="12.75" customHeight="1" x14ac:dyDescent="0.2">
      <c r="A880" s="102"/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</row>
    <row r="881" spans="1:11" ht="12.75" customHeight="1" x14ac:dyDescent="0.2">
      <c r="A881" s="102"/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</row>
    <row r="882" spans="1:11" ht="12.75" customHeight="1" x14ac:dyDescent="0.2">
      <c r="A882" s="102"/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</row>
    <row r="883" spans="1:11" ht="12.75" customHeight="1" x14ac:dyDescent="0.2">
      <c r="A883" s="102"/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</row>
    <row r="884" spans="1:11" ht="12.75" customHeight="1" x14ac:dyDescent="0.2">
      <c r="A884" s="102"/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</row>
    <row r="885" spans="1:11" ht="12.75" customHeight="1" x14ac:dyDescent="0.2">
      <c r="A885" s="102"/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</row>
    <row r="886" spans="1:11" ht="12.75" customHeight="1" x14ac:dyDescent="0.2">
      <c r="A886" s="102"/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</row>
    <row r="887" spans="1:11" ht="12.75" customHeight="1" x14ac:dyDescent="0.2">
      <c r="A887" s="102"/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</row>
    <row r="888" spans="1:11" ht="12.75" customHeight="1" x14ac:dyDescent="0.2">
      <c r="A888" s="102"/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</row>
    <row r="889" spans="1:11" ht="12.75" customHeight="1" x14ac:dyDescent="0.2">
      <c r="A889" s="102"/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</row>
    <row r="890" spans="1:11" ht="12.75" customHeight="1" x14ac:dyDescent="0.2">
      <c r="A890" s="102"/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</row>
    <row r="891" spans="1:11" ht="12.75" customHeight="1" x14ac:dyDescent="0.2">
      <c r="A891" s="102"/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</row>
    <row r="892" spans="1:11" ht="12.75" customHeight="1" x14ac:dyDescent="0.2">
      <c r="A892" s="102"/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</row>
    <row r="893" spans="1:11" ht="12.75" customHeight="1" x14ac:dyDescent="0.2">
      <c r="A893" s="102"/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</row>
    <row r="894" spans="1:11" ht="12.75" customHeight="1" x14ac:dyDescent="0.2">
      <c r="A894" s="102"/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</row>
    <row r="895" spans="1:11" ht="12.75" customHeight="1" x14ac:dyDescent="0.2">
      <c r="A895" s="102"/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</row>
    <row r="896" spans="1:11" ht="12.75" customHeight="1" x14ac:dyDescent="0.2">
      <c r="A896" s="102"/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</row>
    <row r="897" spans="1:11" ht="12.75" customHeight="1" x14ac:dyDescent="0.2">
      <c r="A897" s="102"/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</row>
    <row r="898" spans="1:11" ht="12.75" customHeight="1" x14ac:dyDescent="0.2">
      <c r="A898" s="102"/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</row>
    <row r="899" spans="1:11" ht="12.75" customHeight="1" x14ac:dyDescent="0.2">
      <c r="A899" s="102"/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</row>
    <row r="900" spans="1:11" ht="12.75" customHeight="1" x14ac:dyDescent="0.2">
      <c r="A900" s="102"/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</row>
    <row r="901" spans="1:11" ht="12.75" customHeight="1" x14ac:dyDescent="0.2">
      <c r="A901" s="102"/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</row>
    <row r="902" spans="1:11" ht="12.75" customHeight="1" x14ac:dyDescent="0.2">
      <c r="A902" s="102"/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</row>
    <row r="903" spans="1:11" ht="12.75" customHeight="1" x14ac:dyDescent="0.2">
      <c r="A903" s="102"/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</row>
    <row r="904" spans="1:11" ht="12.75" customHeight="1" x14ac:dyDescent="0.2">
      <c r="A904" s="102"/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</row>
    <row r="905" spans="1:11" ht="12.75" customHeight="1" x14ac:dyDescent="0.2">
      <c r="A905" s="102"/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</row>
    <row r="906" spans="1:11" ht="12.75" customHeight="1" x14ac:dyDescent="0.2">
      <c r="A906" s="102"/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</row>
    <row r="907" spans="1:11" ht="12.75" customHeight="1" x14ac:dyDescent="0.2">
      <c r="A907" s="102"/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</row>
    <row r="908" spans="1:11" ht="12.75" customHeight="1" x14ac:dyDescent="0.2">
      <c r="A908" s="102"/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</row>
    <row r="909" spans="1:11" ht="12.75" customHeight="1" x14ac:dyDescent="0.2">
      <c r="A909" s="102"/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</row>
    <row r="910" spans="1:11" ht="12.75" customHeight="1" x14ac:dyDescent="0.2">
      <c r="A910" s="102"/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</row>
    <row r="911" spans="1:11" ht="12.75" customHeight="1" x14ac:dyDescent="0.2">
      <c r="A911" s="102"/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</row>
    <row r="912" spans="1:11" ht="12.75" customHeight="1" x14ac:dyDescent="0.2">
      <c r="A912" s="102"/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</row>
    <row r="913" spans="1:11" ht="12.75" customHeight="1" x14ac:dyDescent="0.2">
      <c r="A913" s="102"/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</row>
    <row r="914" spans="1:11" ht="12.75" customHeight="1" x14ac:dyDescent="0.2">
      <c r="A914" s="102"/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</row>
    <row r="915" spans="1:11" ht="12.75" customHeight="1" x14ac:dyDescent="0.2">
      <c r="A915" s="102"/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</row>
    <row r="916" spans="1:11" ht="12.75" customHeight="1" x14ac:dyDescent="0.2">
      <c r="A916" s="102"/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</row>
    <row r="917" spans="1:11" ht="12.75" customHeight="1" x14ac:dyDescent="0.2">
      <c r="A917" s="102"/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</row>
    <row r="918" spans="1:11" ht="12.75" customHeight="1" x14ac:dyDescent="0.2">
      <c r="A918" s="102"/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</row>
    <row r="919" spans="1:11" ht="12.75" customHeight="1" x14ac:dyDescent="0.2">
      <c r="A919" s="102"/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</row>
    <row r="920" spans="1:11" ht="12.75" customHeight="1" x14ac:dyDescent="0.2">
      <c r="A920" s="102"/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</row>
    <row r="921" spans="1:11" ht="12.75" customHeight="1" x14ac:dyDescent="0.2">
      <c r="A921" s="102"/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</row>
    <row r="922" spans="1:11" ht="12.75" customHeight="1" x14ac:dyDescent="0.2">
      <c r="A922" s="102"/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</row>
    <row r="923" spans="1:11" ht="12.75" customHeight="1" x14ac:dyDescent="0.2">
      <c r="A923" s="102"/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</row>
    <row r="924" spans="1:11" ht="12.75" customHeight="1" x14ac:dyDescent="0.2">
      <c r="A924" s="102"/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</row>
    <row r="925" spans="1:11" ht="12.75" customHeight="1" x14ac:dyDescent="0.2">
      <c r="A925" s="102"/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</row>
    <row r="926" spans="1:11" ht="12.75" customHeight="1" x14ac:dyDescent="0.2">
      <c r="A926" s="102"/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</row>
    <row r="927" spans="1:11" ht="12.75" customHeight="1" x14ac:dyDescent="0.2">
      <c r="A927" s="102"/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</row>
    <row r="928" spans="1:11" ht="12.75" customHeight="1" x14ac:dyDescent="0.2">
      <c r="A928" s="102"/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</row>
    <row r="929" spans="1:11" ht="12.75" customHeight="1" x14ac:dyDescent="0.2">
      <c r="A929" s="102"/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</row>
    <row r="930" spans="1:11" ht="12.75" customHeight="1" x14ac:dyDescent="0.2">
      <c r="A930" s="102"/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</row>
    <row r="931" spans="1:11" ht="12.75" customHeight="1" x14ac:dyDescent="0.2">
      <c r="A931" s="102"/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</row>
    <row r="932" spans="1:11" ht="12.75" customHeight="1" x14ac:dyDescent="0.2">
      <c r="A932" s="102"/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</row>
    <row r="933" spans="1:11" ht="12.75" customHeight="1" x14ac:dyDescent="0.2">
      <c r="A933" s="102"/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</row>
    <row r="934" spans="1:11" ht="12.75" customHeight="1" x14ac:dyDescent="0.2">
      <c r="A934" s="102"/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</row>
    <row r="935" spans="1:11" ht="12.75" customHeight="1" x14ac:dyDescent="0.2">
      <c r="A935" s="102"/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</row>
    <row r="936" spans="1:11" ht="12.75" customHeight="1" x14ac:dyDescent="0.2">
      <c r="A936" s="102"/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</row>
    <row r="937" spans="1:11" ht="12.75" customHeight="1" x14ac:dyDescent="0.2">
      <c r="A937" s="102"/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</row>
    <row r="938" spans="1:11" ht="12.75" customHeight="1" x14ac:dyDescent="0.2">
      <c r="A938" s="102"/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</row>
    <row r="939" spans="1:11" ht="12.75" customHeight="1" x14ac:dyDescent="0.2">
      <c r="A939" s="102"/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</row>
    <row r="940" spans="1:11" ht="12.75" customHeight="1" x14ac:dyDescent="0.2">
      <c r="A940" s="102"/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</row>
    <row r="941" spans="1:11" ht="12.75" customHeight="1" x14ac:dyDescent="0.2">
      <c r="A941" s="102"/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</row>
    <row r="942" spans="1:11" ht="12.75" customHeight="1" x14ac:dyDescent="0.2">
      <c r="A942" s="102"/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</row>
    <row r="943" spans="1:11" ht="12.75" customHeight="1" x14ac:dyDescent="0.2">
      <c r="A943" s="102"/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</row>
    <row r="944" spans="1:11" ht="12.75" customHeight="1" x14ac:dyDescent="0.2">
      <c r="A944" s="102"/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</row>
    <row r="945" spans="1:11" ht="12.75" customHeight="1" x14ac:dyDescent="0.2">
      <c r="A945" s="102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</row>
    <row r="946" spans="1:11" ht="12.75" customHeight="1" x14ac:dyDescent="0.2">
      <c r="A946" s="102"/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</row>
    <row r="947" spans="1:11" ht="12.75" customHeight="1" x14ac:dyDescent="0.2">
      <c r="A947" s="102"/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</row>
    <row r="948" spans="1:11" ht="12.75" customHeight="1" x14ac:dyDescent="0.2">
      <c r="A948" s="102"/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</row>
    <row r="949" spans="1:11" ht="12.75" customHeight="1" x14ac:dyDescent="0.2">
      <c r="A949" s="102"/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</row>
    <row r="950" spans="1:11" ht="12.75" customHeight="1" x14ac:dyDescent="0.2">
      <c r="A950" s="102"/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</row>
    <row r="951" spans="1:11" ht="12.75" customHeight="1" x14ac:dyDescent="0.2">
      <c r="A951" s="102"/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</row>
    <row r="952" spans="1:11" ht="12.75" customHeight="1" x14ac:dyDescent="0.2">
      <c r="A952" s="102"/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</row>
    <row r="953" spans="1:11" ht="12.75" customHeight="1" x14ac:dyDescent="0.2">
      <c r="A953" s="102"/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</row>
    <row r="954" spans="1:11" ht="12.75" customHeight="1" x14ac:dyDescent="0.2">
      <c r="A954" s="102"/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</row>
    <row r="955" spans="1:11" ht="12.75" customHeight="1" x14ac:dyDescent="0.2">
      <c r="A955" s="102"/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</row>
    <row r="956" spans="1:11" ht="12.75" customHeight="1" x14ac:dyDescent="0.2">
      <c r="A956" s="102"/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</row>
    <row r="957" spans="1:11" ht="12.75" customHeight="1" x14ac:dyDescent="0.2">
      <c r="A957" s="102"/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</row>
    <row r="958" spans="1:11" ht="12.75" customHeight="1" x14ac:dyDescent="0.2">
      <c r="A958" s="102"/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</row>
    <row r="959" spans="1:11" ht="12.75" customHeight="1" x14ac:dyDescent="0.2">
      <c r="A959" s="102"/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</row>
    <row r="960" spans="1:11" ht="12.75" customHeight="1" x14ac:dyDescent="0.2">
      <c r="A960" s="102"/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</row>
    <row r="961" spans="1:11" ht="12.75" customHeight="1" x14ac:dyDescent="0.2">
      <c r="A961" s="102"/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</row>
    <row r="962" spans="1:11" ht="12.75" customHeight="1" x14ac:dyDescent="0.2">
      <c r="A962" s="102"/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</row>
    <row r="963" spans="1:11" ht="12.75" customHeight="1" x14ac:dyDescent="0.2">
      <c r="A963" s="102"/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</row>
    <row r="964" spans="1:11" ht="12.75" customHeight="1" x14ac:dyDescent="0.2">
      <c r="A964" s="102"/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</row>
    <row r="965" spans="1:11" ht="12.75" customHeight="1" x14ac:dyDescent="0.2">
      <c r="A965" s="102"/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</row>
    <row r="966" spans="1:11" ht="12.75" customHeight="1" x14ac:dyDescent="0.2">
      <c r="A966" s="102"/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</row>
    <row r="967" spans="1:11" ht="12.75" customHeight="1" x14ac:dyDescent="0.2">
      <c r="A967" s="102"/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</row>
    <row r="968" spans="1:11" ht="12.75" customHeight="1" x14ac:dyDescent="0.2">
      <c r="A968" s="102"/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</row>
    <row r="969" spans="1:11" ht="12.75" customHeight="1" x14ac:dyDescent="0.2">
      <c r="A969" s="102"/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</row>
    <row r="970" spans="1:11" ht="12.75" customHeight="1" x14ac:dyDescent="0.2">
      <c r="A970" s="102"/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</row>
    <row r="971" spans="1:11" ht="12.75" customHeight="1" x14ac:dyDescent="0.2">
      <c r="A971" s="102"/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</row>
    <row r="972" spans="1:11" ht="12.75" customHeight="1" x14ac:dyDescent="0.2">
      <c r="A972" s="102"/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</row>
    <row r="973" spans="1:11" ht="12.75" customHeight="1" x14ac:dyDescent="0.2">
      <c r="A973" s="102"/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</row>
    <row r="974" spans="1:11" ht="12.75" customHeight="1" x14ac:dyDescent="0.2">
      <c r="A974" s="102"/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</row>
    <row r="975" spans="1:11" ht="12.75" customHeight="1" x14ac:dyDescent="0.2">
      <c r="A975" s="102"/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</row>
    <row r="976" spans="1:11" ht="12.75" customHeight="1" x14ac:dyDescent="0.2">
      <c r="A976" s="102"/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</row>
    <row r="977" spans="1:11" ht="12.75" customHeight="1" x14ac:dyDescent="0.2">
      <c r="A977" s="102"/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</row>
    <row r="978" spans="1:11" ht="12.75" customHeight="1" x14ac:dyDescent="0.2">
      <c r="A978" s="102"/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</row>
    <row r="979" spans="1:11" ht="12.75" customHeight="1" x14ac:dyDescent="0.2">
      <c r="A979" s="102"/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</row>
    <row r="980" spans="1:11" ht="12.75" customHeight="1" x14ac:dyDescent="0.2">
      <c r="A980" s="102"/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</row>
    <row r="981" spans="1:11" ht="12.75" customHeight="1" x14ac:dyDescent="0.2">
      <c r="A981" s="102"/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</row>
    <row r="982" spans="1:11" ht="12.75" customHeight="1" x14ac:dyDescent="0.2">
      <c r="A982" s="102"/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</row>
    <row r="983" spans="1:11" ht="12.75" customHeight="1" x14ac:dyDescent="0.2">
      <c r="A983" s="102"/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</row>
    <row r="984" spans="1:11" ht="12.75" customHeight="1" x14ac:dyDescent="0.2">
      <c r="A984" s="102"/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</row>
    <row r="985" spans="1:11" ht="12.75" customHeight="1" x14ac:dyDescent="0.2">
      <c r="A985" s="102"/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</row>
    <row r="986" spans="1:11" ht="12.75" customHeight="1" x14ac:dyDescent="0.2">
      <c r="A986" s="102"/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</row>
    <row r="987" spans="1:11" ht="12.75" customHeight="1" x14ac:dyDescent="0.2">
      <c r="A987" s="102"/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</row>
    <row r="988" spans="1:11" ht="12.75" customHeight="1" x14ac:dyDescent="0.2">
      <c r="A988" s="102"/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</row>
    <row r="989" spans="1:11" ht="12.75" customHeight="1" x14ac:dyDescent="0.2">
      <c r="A989" s="102"/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</row>
    <row r="990" spans="1:11" ht="12.75" customHeight="1" x14ac:dyDescent="0.2">
      <c r="A990" s="102"/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</row>
    <row r="991" spans="1:11" ht="12.75" customHeight="1" x14ac:dyDescent="0.2">
      <c r="A991" s="102"/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</row>
    <row r="992" spans="1:11" ht="12.75" customHeight="1" x14ac:dyDescent="0.2">
      <c r="A992" s="102"/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</row>
    <row r="993" spans="1:11" ht="12.75" customHeight="1" x14ac:dyDescent="0.2">
      <c r="A993" s="102"/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</row>
    <row r="994" spans="1:11" ht="12.75" customHeight="1" x14ac:dyDescent="0.2">
      <c r="A994" s="102"/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</row>
    <row r="995" spans="1:11" ht="12.75" customHeight="1" x14ac:dyDescent="0.2">
      <c r="A995" s="102"/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</row>
    <row r="996" spans="1:11" ht="12.75" customHeight="1" x14ac:dyDescent="0.2">
      <c r="A996" s="102"/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</row>
    <row r="997" spans="1:11" ht="12.75" customHeight="1" x14ac:dyDescent="0.2">
      <c r="A997" s="102"/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</row>
    <row r="998" spans="1:11" ht="12.75" customHeight="1" x14ac:dyDescent="0.2">
      <c r="A998" s="102"/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</row>
    <row r="999" spans="1:11" ht="12.75" customHeight="1" x14ac:dyDescent="0.2">
      <c r="A999" s="102"/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</row>
    <row r="1000" spans="1:11" ht="12.75" customHeight="1" x14ac:dyDescent="0.2">
      <c r="A1000" s="102"/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</row>
    <row r="1001" spans="1:11" ht="12.75" customHeight="1" x14ac:dyDescent="0.2">
      <c r="A1001" s="102"/>
      <c r="B1001" s="102"/>
      <c r="C1001" s="102"/>
      <c r="D1001" s="102"/>
      <c r="E1001" s="102"/>
      <c r="F1001" s="102"/>
      <c r="G1001" s="102"/>
      <c r="H1001" s="102"/>
      <c r="I1001" s="102"/>
      <c r="J1001" s="102"/>
      <c r="K1001" s="102"/>
    </row>
  </sheetData>
  <mergeCells count="5">
    <mergeCell ref="A1:J1"/>
    <mergeCell ref="A7:B7"/>
    <mergeCell ref="B32:D32"/>
    <mergeCell ref="A57:K57"/>
    <mergeCell ref="A56:K56"/>
  </mergeCells>
  <hyperlinks>
    <hyperlink ref="E54" r:id="rId1" display="http://fyi.uwex.edu/wbic/" xr:uid="{00000000-0004-0000-0100-000000000000}"/>
  </hyperlinks>
  <pageMargins left="0.7" right="0.7" top="0.75" bottom="0.75" header="0.3" footer="0.3"/>
  <pageSetup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1"/>
  <sheetViews>
    <sheetView topLeftCell="A13" workbookViewId="0">
      <selection activeCell="H32" sqref="H32"/>
    </sheetView>
  </sheetViews>
  <sheetFormatPr defaultColWidth="17.28515625" defaultRowHeight="15" customHeight="1" x14ac:dyDescent="0.2"/>
  <cols>
    <col min="1" max="1" width="2.7109375" style="68" customWidth="1"/>
    <col min="2" max="2" width="8.85546875" style="68" customWidth="1"/>
    <col min="3" max="3" width="15.42578125" style="68" customWidth="1"/>
    <col min="4" max="4" width="12.140625" style="68" customWidth="1"/>
    <col min="5" max="5" width="5.7109375" style="68" customWidth="1"/>
    <col min="6" max="6" width="8.7109375" style="68" customWidth="1"/>
    <col min="7" max="7" width="9.140625" style="68" customWidth="1"/>
    <col min="8" max="8" width="10" style="68" customWidth="1"/>
    <col min="9" max="9" width="1.7109375" style="68" customWidth="1"/>
    <col min="10" max="10" width="4.7109375" style="68" customWidth="1"/>
    <col min="11" max="11" width="10.140625" style="68" customWidth="1"/>
    <col min="12" max="26" width="6.7109375" style="68" customWidth="1"/>
    <col min="27" max="16384" width="17.28515625" style="68"/>
  </cols>
  <sheetData>
    <row r="1" spans="1:26" ht="27" customHeight="1" x14ac:dyDescent="0.25">
      <c r="A1" s="286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67"/>
    </row>
    <row r="2" spans="1:26" ht="16.5" customHeight="1" thickBot="1" x14ac:dyDescent="0.3">
      <c r="A2" s="69" t="s">
        <v>2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</row>
    <row r="3" spans="1:26" ht="6" customHeight="1" x14ac:dyDescent="0.25">
      <c r="A3" s="7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ht="12.75" customHeight="1" x14ac:dyDescent="0.2">
      <c r="A4" s="67"/>
      <c r="B4" s="174"/>
      <c r="C4" s="72" t="s">
        <v>4</v>
      </c>
      <c r="D4" s="169"/>
      <c r="E4" s="170"/>
      <c r="F4" s="187"/>
      <c r="G4" s="158"/>
      <c r="H4" s="72" t="s">
        <v>5</v>
      </c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2.75" customHeight="1" x14ac:dyDescent="0.2">
      <c r="A5" s="67"/>
      <c r="B5" s="67"/>
      <c r="C5" s="73" t="s">
        <v>6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ht="15" customHeight="1" x14ac:dyDescent="0.2">
      <c r="A6" s="106" t="s">
        <v>108</v>
      </c>
      <c r="B6" s="67"/>
      <c r="C6" s="171" t="s">
        <v>116</v>
      </c>
      <c r="D6" s="172"/>
      <c r="E6" s="172"/>
      <c r="F6" s="172"/>
      <c r="G6" s="172"/>
      <c r="H6" s="173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ht="12.75" customHeight="1" x14ac:dyDescent="0.2">
      <c r="A7" s="287" t="s">
        <v>16</v>
      </c>
      <c r="B7" s="288"/>
      <c r="C7" s="60"/>
      <c r="D7" s="60"/>
      <c r="E7" s="60"/>
      <c r="F7" s="60"/>
      <c r="G7" s="60"/>
      <c r="H7" s="60"/>
      <c r="I7" s="60"/>
      <c r="J7" s="60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</row>
    <row r="8" spans="1:26" ht="25.5" customHeight="1" x14ac:dyDescent="0.2">
      <c r="A8" s="75"/>
      <c r="B8" s="76"/>
      <c r="C8" s="76"/>
      <c r="D8" s="77" t="s">
        <v>20</v>
      </c>
      <c r="E8" s="78" t="s">
        <v>21</v>
      </c>
      <c r="F8" s="78" t="s">
        <v>22</v>
      </c>
      <c r="G8" s="78" t="s">
        <v>23</v>
      </c>
      <c r="H8" s="78" t="s">
        <v>24</v>
      </c>
      <c r="I8" s="79"/>
      <c r="J8" s="79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ht="12.75" customHeight="1" x14ac:dyDescent="0.2">
      <c r="A9" s="72" t="s">
        <v>135</v>
      </c>
      <c r="B9" s="67"/>
      <c r="C9" s="67"/>
      <c r="D9" s="175">
        <v>1400</v>
      </c>
      <c r="E9" s="80" t="s">
        <v>27</v>
      </c>
      <c r="F9" s="176">
        <v>110</v>
      </c>
      <c r="G9" s="81" t="s">
        <v>35</v>
      </c>
      <c r="H9" s="16">
        <f>D9*(F9/100)</f>
        <v>1540.0000000000002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4.5" customHeight="1" x14ac:dyDescent="0.2">
      <c r="A10" s="67"/>
      <c r="B10" s="67"/>
      <c r="C10" s="67"/>
      <c r="D10" s="72"/>
      <c r="E10" s="72"/>
      <c r="F10" s="72" t="s">
        <v>37</v>
      </c>
      <c r="G10" s="72"/>
      <c r="H10" s="8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</row>
    <row r="11" spans="1:26" ht="12.75" customHeight="1" x14ac:dyDescent="0.2">
      <c r="A11" s="60" t="s">
        <v>38</v>
      </c>
      <c r="B11" s="60"/>
      <c r="C11" s="60"/>
      <c r="D11" s="60"/>
      <c r="E11" s="60"/>
      <c r="F11" s="60"/>
      <c r="G11" s="60"/>
      <c r="H11" s="61"/>
      <c r="I11" s="60"/>
      <c r="J11" s="60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spans="1:26" ht="12.75" customHeight="1" x14ac:dyDescent="0.2">
      <c r="A12" s="75"/>
      <c r="B12" s="76"/>
      <c r="C12" s="76"/>
      <c r="D12" s="78" t="s">
        <v>39</v>
      </c>
      <c r="E12" s="78" t="s">
        <v>40</v>
      </c>
      <c r="F12" s="78" t="s">
        <v>41</v>
      </c>
      <c r="G12" s="78" t="s">
        <v>42</v>
      </c>
      <c r="H12" s="78" t="s">
        <v>43</v>
      </c>
      <c r="I12" s="83"/>
      <c r="J12" s="83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</row>
    <row r="13" spans="1:26" ht="12.75" customHeight="1" x14ac:dyDescent="0.2">
      <c r="A13" s="72" t="s">
        <v>44</v>
      </c>
      <c r="B13" s="167"/>
      <c r="C13" s="67"/>
      <c r="D13" s="72"/>
      <c r="E13" s="72"/>
      <c r="F13" s="72"/>
      <c r="G13" s="72"/>
      <c r="H13" s="72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</row>
    <row r="14" spans="1:26" ht="12.75" customHeight="1" x14ac:dyDescent="0.2">
      <c r="A14" s="67"/>
      <c r="B14" s="72" t="s">
        <v>46</v>
      </c>
      <c r="C14" s="72"/>
      <c r="D14" s="177">
        <v>400</v>
      </c>
      <c r="E14" s="80" t="s">
        <v>27</v>
      </c>
      <c r="F14" s="178">
        <v>150</v>
      </c>
      <c r="G14" s="81" t="s">
        <v>35</v>
      </c>
      <c r="H14" s="188">
        <f>D14*(F14/100)</f>
        <v>600</v>
      </c>
      <c r="I14" s="84"/>
      <c r="J14" s="67"/>
      <c r="K14" s="67"/>
    </row>
    <row r="15" spans="1:26" ht="12.75" customHeight="1" x14ac:dyDescent="0.2">
      <c r="A15" s="67"/>
      <c r="B15" s="72" t="s">
        <v>48</v>
      </c>
      <c r="C15" s="72"/>
      <c r="D15" s="80"/>
      <c r="E15" s="80"/>
      <c r="F15" s="178">
        <v>5</v>
      </c>
      <c r="G15" s="80" t="s">
        <v>49</v>
      </c>
      <c r="H15" s="188">
        <f>F15</f>
        <v>5</v>
      </c>
      <c r="I15" s="84"/>
      <c r="J15" s="67"/>
      <c r="K15" s="67"/>
    </row>
    <row r="16" spans="1:26" ht="12.75" customHeight="1" x14ac:dyDescent="0.2">
      <c r="A16" s="67"/>
      <c r="B16" s="72" t="s">
        <v>50</v>
      </c>
      <c r="C16" s="72"/>
      <c r="D16" s="80"/>
      <c r="E16" s="80"/>
      <c r="F16" s="80"/>
      <c r="G16" s="80"/>
      <c r="H16" s="25">
        <f>SUM(H14:H15)</f>
        <v>605</v>
      </c>
      <c r="I16" s="67"/>
      <c r="J16" s="67"/>
      <c r="K16" s="67"/>
    </row>
    <row r="17" spans="1:26" ht="12.75" customHeight="1" x14ac:dyDescent="0.2">
      <c r="A17" s="74" t="s">
        <v>51</v>
      </c>
      <c r="B17" s="85"/>
      <c r="C17" s="85"/>
      <c r="D17" s="85"/>
      <c r="E17" s="85"/>
      <c r="F17" s="85"/>
      <c r="G17" s="85"/>
      <c r="H17" s="85"/>
      <c r="I17" s="86"/>
      <c r="J17" s="85"/>
      <c r="K17" s="67"/>
    </row>
    <row r="18" spans="1:26" ht="12.75" customHeight="1" x14ac:dyDescent="0.2">
      <c r="A18" s="67"/>
      <c r="B18" s="72" t="s">
        <v>52</v>
      </c>
      <c r="C18" s="168"/>
      <c r="D18" s="179">
        <v>3.1</v>
      </c>
      <c r="E18" s="80" t="s">
        <v>53</v>
      </c>
      <c r="F18" s="72" t="s">
        <v>54</v>
      </c>
      <c r="G18" s="67"/>
      <c r="H18" s="189">
        <f>H19/D18</f>
        <v>322.58064516129031</v>
      </c>
      <c r="I18" s="67"/>
      <c r="J18" s="80" t="s">
        <v>55</v>
      </c>
      <c r="K18" s="67"/>
    </row>
    <row r="19" spans="1:26" ht="12.75" customHeight="1" x14ac:dyDescent="0.2">
      <c r="A19" s="67"/>
      <c r="B19" s="72" t="s">
        <v>56</v>
      </c>
      <c r="C19" s="87"/>
      <c r="D19" s="180">
        <v>6.9</v>
      </c>
      <c r="E19" s="80" t="s">
        <v>57</v>
      </c>
      <c r="F19" s="72" t="s">
        <v>58</v>
      </c>
      <c r="G19" s="87"/>
      <c r="H19" s="189">
        <f>D9-D14</f>
        <v>1000</v>
      </c>
      <c r="I19" s="67"/>
      <c r="J19" s="80" t="s">
        <v>59</v>
      </c>
      <c r="K19" s="67"/>
    </row>
    <row r="20" spans="1:26" ht="12.75" customHeight="1" x14ac:dyDescent="0.2">
      <c r="A20" s="60" t="s">
        <v>60</v>
      </c>
      <c r="B20" s="62"/>
      <c r="C20" s="62"/>
      <c r="D20" s="62"/>
      <c r="E20" s="62"/>
      <c r="F20" s="60"/>
      <c r="G20" s="62"/>
      <c r="H20" s="64"/>
      <c r="I20" s="62"/>
      <c r="J20" s="65"/>
      <c r="K20" s="67"/>
    </row>
    <row r="21" spans="1:26" ht="12.75" customHeight="1" x14ac:dyDescent="0.2">
      <c r="A21" s="88" t="s">
        <v>61</v>
      </c>
      <c r="B21" s="67"/>
      <c r="C21" s="89"/>
      <c r="D21" s="67"/>
      <c r="E21" s="67"/>
      <c r="F21" s="67"/>
      <c r="G21" s="67"/>
      <c r="H21" s="84"/>
      <c r="I21" s="67"/>
      <c r="J21" s="67"/>
      <c r="K21" s="67"/>
    </row>
    <row r="22" spans="1:26" ht="12.75" customHeight="1" x14ac:dyDescent="0.2">
      <c r="A22" s="67"/>
      <c r="B22" s="72" t="s">
        <v>62</v>
      </c>
      <c r="C22" s="72"/>
      <c r="D22" s="67"/>
      <c r="E22" s="67"/>
      <c r="F22" s="67"/>
      <c r="G22" s="67"/>
      <c r="H22" s="181">
        <v>2.33</v>
      </c>
      <c r="I22" s="84"/>
      <c r="J22" s="67"/>
      <c r="K22" s="67"/>
    </row>
    <row r="23" spans="1:26" ht="12.75" customHeight="1" x14ac:dyDescent="0.2">
      <c r="A23" s="67"/>
      <c r="B23" s="72" t="s">
        <v>63</v>
      </c>
      <c r="C23" s="67"/>
      <c r="D23" s="72"/>
      <c r="E23" s="67"/>
      <c r="F23" s="67"/>
      <c r="G23" s="72"/>
      <c r="H23" s="221">
        <f>H22*H18</f>
        <v>751.61290322580646</v>
      </c>
      <c r="I23" s="84"/>
      <c r="J23" s="67"/>
      <c r="K23" s="67"/>
    </row>
    <row r="24" spans="1:26" ht="12.75" customHeight="1" x14ac:dyDescent="0.2">
      <c r="A24" s="67"/>
      <c r="B24" s="72" t="s">
        <v>64</v>
      </c>
      <c r="C24" s="67"/>
      <c r="D24" s="67"/>
      <c r="E24" s="67"/>
      <c r="F24" s="67"/>
      <c r="G24" s="67"/>
      <c r="H24" s="182">
        <v>0.75</v>
      </c>
      <c r="I24" s="84"/>
      <c r="J24" s="67"/>
      <c r="K24" s="67"/>
    </row>
    <row r="25" spans="1:26" ht="12.75" customHeight="1" x14ac:dyDescent="0.2">
      <c r="A25" s="60" t="s">
        <v>65</v>
      </c>
      <c r="B25" s="62"/>
      <c r="C25" s="62"/>
      <c r="D25" s="62"/>
      <c r="E25" s="62"/>
      <c r="F25" s="62"/>
      <c r="G25" s="62"/>
      <c r="H25" s="62"/>
      <c r="I25" s="63"/>
      <c r="J25" s="62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6" ht="12.75" customHeight="1" x14ac:dyDescent="0.2">
      <c r="A26" s="67"/>
      <c r="B26" s="72" t="s">
        <v>66</v>
      </c>
      <c r="C26" s="67"/>
      <c r="D26" s="177">
        <v>2</v>
      </c>
      <c r="E26" s="80" t="s">
        <v>67</v>
      </c>
      <c r="F26" s="90"/>
      <c r="G26" s="81"/>
      <c r="H26" s="188">
        <f>H16*(D26/100)</f>
        <v>12.1</v>
      </c>
      <c r="I26" s="84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spans="1:26" ht="12.75" customHeight="1" x14ac:dyDescent="0.2">
      <c r="A27" s="67"/>
      <c r="B27" s="72" t="s">
        <v>68</v>
      </c>
      <c r="C27" s="67"/>
      <c r="D27" s="193">
        <f>H16</f>
        <v>605</v>
      </c>
      <c r="E27" s="80" t="s">
        <v>69</v>
      </c>
      <c r="F27" s="177">
        <v>6</v>
      </c>
      <c r="G27" s="81" t="s">
        <v>70</v>
      </c>
      <c r="H27" s="188">
        <f>D27*(F27/100)*(H$18/365)</f>
        <v>32.081307998232433</v>
      </c>
      <c r="I27" s="91" t="s">
        <v>71</v>
      </c>
      <c r="J27" s="67"/>
      <c r="K27" s="67"/>
    </row>
    <row r="28" spans="1:26" ht="12.75" customHeight="1" x14ac:dyDescent="0.2">
      <c r="A28" s="67"/>
      <c r="B28" s="72" t="s">
        <v>72</v>
      </c>
      <c r="C28" s="67"/>
      <c r="D28" s="193">
        <f>0.5*H23</f>
        <v>375.80645161290323</v>
      </c>
      <c r="E28" s="80" t="s">
        <v>69</v>
      </c>
      <c r="F28" s="177">
        <v>6</v>
      </c>
      <c r="G28" s="81" t="s">
        <v>70</v>
      </c>
      <c r="H28" s="188">
        <f>(D28)*(F28/100)*(H$18/365)</f>
        <v>19.927871937051872</v>
      </c>
      <c r="I28" s="91" t="s">
        <v>71</v>
      </c>
      <c r="J28" s="67"/>
      <c r="K28" s="67"/>
    </row>
    <row r="29" spans="1:26" ht="12.75" customHeight="1" x14ac:dyDescent="0.2">
      <c r="A29" s="67"/>
      <c r="B29" s="72" t="s">
        <v>73</v>
      </c>
      <c r="C29" s="67"/>
      <c r="D29" s="183">
        <v>1615</v>
      </c>
      <c r="E29" s="80" t="s">
        <v>27</v>
      </c>
      <c r="F29" s="178">
        <v>30</v>
      </c>
      <c r="G29" s="81" t="s">
        <v>74</v>
      </c>
      <c r="H29" s="188">
        <f>D29*(F29/2000)</f>
        <v>24.224999999999998</v>
      </c>
      <c r="I29" s="84"/>
      <c r="J29" s="67"/>
      <c r="K29" s="67"/>
    </row>
    <row r="30" spans="1:26" ht="12.75" customHeight="1" x14ac:dyDescent="0.2">
      <c r="A30" s="67"/>
      <c r="B30" s="72" t="s">
        <v>75</v>
      </c>
      <c r="C30" s="67"/>
      <c r="D30" s="80"/>
      <c r="E30" s="80"/>
      <c r="F30" s="178">
        <v>8</v>
      </c>
      <c r="G30" s="81" t="s">
        <v>49</v>
      </c>
      <c r="H30" s="188">
        <f t="shared" ref="H30:H35" si="0">F30</f>
        <v>8</v>
      </c>
      <c r="I30" s="67"/>
      <c r="J30" s="167"/>
      <c r="K30" s="67"/>
    </row>
    <row r="31" spans="1:26" ht="12.75" customHeight="1" x14ac:dyDescent="0.2">
      <c r="A31" s="67"/>
      <c r="B31" s="72" t="s">
        <v>76</v>
      </c>
      <c r="C31" s="67"/>
      <c r="D31" s="80"/>
      <c r="E31" s="80"/>
      <c r="F31" s="178">
        <v>14</v>
      </c>
      <c r="G31" s="81" t="s">
        <v>49</v>
      </c>
      <c r="H31" s="188">
        <f t="shared" si="0"/>
        <v>14</v>
      </c>
      <c r="I31" s="84"/>
      <c r="J31" s="67"/>
      <c r="K31" s="67"/>
    </row>
    <row r="32" spans="1:26" ht="12.75" customHeight="1" x14ac:dyDescent="0.2">
      <c r="A32" s="67"/>
      <c r="B32" s="289" t="s">
        <v>77</v>
      </c>
      <c r="C32" s="275"/>
      <c r="D32" s="275"/>
      <c r="E32" s="80"/>
      <c r="F32" s="178">
        <v>8</v>
      </c>
      <c r="G32" s="81" t="s">
        <v>78</v>
      </c>
      <c r="H32" s="188">
        <f t="shared" si="0"/>
        <v>8</v>
      </c>
      <c r="I32" s="84"/>
      <c r="J32" s="67"/>
      <c r="K32" s="67"/>
    </row>
    <row r="33" spans="1:26" ht="12.75" customHeight="1" x14ac:dyDescent="0.2">
      <c r="A33" s="67"/>
      <c r="B33" s="72" t="s">
        <v>79</v>
      </c>
      <c r="C33" s="67"/>
      <c r="D33" s="67"/>
      <c r="E33" s="80"/>
      <c r="F33" s="178">
        <v>10</v>
      </c>
      <c r="G33" s="81" t="s">
        <v>49</v>
      </c>
      <c r="H33" s="188">
        <f t="shared" si="0"/>
        <v>10</v>
      </c>
      <c r="I33" s="84"/>
      <c r="J33" s="67"/>
      <c r="K33" s="67"/>
    </row>
    <row r="34" spans="1:26" ht="12.75" customHeight="1" x14ac:dyDescent="0.2">
      <c r="A34" s="67"/>
      <c r="B34" s="72" t="s">
        <v>80</v>
      </c>
      <c r="C34" s="67"/>
      <c r="D34" s="67"/>
      <c r="E34" s="80"/>
      <c r="F34" s="178">
        <v>30</v>
      </c>
      <c r="G34" s="80" t="s">
        <v>49</v>
      </c>
      <c r="H34" s="188">
        <f t="shared" si="0"/>
        <v>30</v>
      </c>
      <c r="I34" s="84"/>
      <c r="J34" s="67"/>
      <c r="K34" s="67"/>
    </row>
    <row r="35" spans="1:26" ht="12.75" customHeight="1" x14ac:dyDescent="0.2">
      <c r="A35" s="67"/>
      <c r="B35" s="72" t="s">
        <v>81</v>
      </c>
      <c r="C35" s="67"/>
      <c r="D35" s="80"/>
      <c r="E35" s="80"/>
      <c r="F35" s="184">
        <v>10</v>
      </c>
      <c r="G35" s="81" t="s">
        <v>49</v>
      </c>
      <c r="H35" s="190">
        <f t="shared" si="0"/>
        <v>10</v>
      </c>
      <c r="I35" s="84"/>
      <c r="J35" s="67"/>
      <c r="K35" s="67"/>
    </row>
    <row r="36" spans="1:26" ht="12.75" customHeight="1" x14ac:dyDescent="0.2">
      <c r="A36" s="67"/>
      <c r="B36" s="92" t="s">
        <v>82</v>
      </c>
      <c r="C36" s="93"/>
      <c r="D36" s="94"/>
      <c r="E36" s="94"/>
      <c r="F36" s="94"/>
      <c r="G36" s="94"/>
      <c r="H36" s="25">
        <f>SUM(H26:H35)</f>
        <v>168.33417993528428</v>
      </c>
      <c r="I36" s="84"/>
      <c r="J36" s="67"/>
      <c r="K36" s="67"/>
    </row>
    <row r="37" spans="1:26" ht="12.75" customHeight="1" x14ac:dyDescent="0.2">
      <c r="A37" s="60" t="s">
        <v>83</v>
      </c>
      <c r="B37" s="60"/>
      <c r="C37" s="60"/>
      <c r="D37" s="60"/>
      <c r="E37" s="60"/>
      <c r="F37" s="60"/>
      <c r="G37" s="60"/>
      <c r="H37" s="60"/>
      <c r="I37" s="63"/>
      <c r="J37" s="62"/>
      <c r="K37" s="67"/>
    </row>
    <row r="38" spans="1:26" ht="12.75" customHeight="1" x14ac:dyDescent="0.2">
      <c r="A38" s="88" t="s">
        <v>84</v>
      </c>
      <c r="B38" s="72"/>
      <c r="C38" s="72"/>
      <c r="D38" s="72"/>
      <c r="E38" s="72"/>
      <c r="F38" s="72"/>
      <c r="G38" s="72"/>
      <c r="H38" s="72"/>
      <c r="I38" s="84"/>
      <c r="J38" s="67"/>
      <c r="K38" s="67"/>
    </row>
    <row r="39" spans="1:26" ht="12.75" customHeight="1" x14ac:dyDescent="0.2">
      <c r="A39" s="67"/>
      <c r="B39" s="72" t="s">
        <v>85</v>
      </c>
      <c r="C39" s="67"/>
      <c r="D39" s="185">
        <v>0.7</v>
      </c>
      <c r="E39" s="72" t="s">
        <v>86</v>
      </c>
      <c r="F39" s="67"/>
      <c r="G39" s="95"/>
      <c r="H39" s="42">
        <f>D39*H18</f>
        <v>225.8064516129032</v>
      </c>
      <c r="I39" s="84"/>
      <c r="J39" s="67"/>
      <c r="K39" s="67"/>
    </row>
    <row r="40" spans="1:26" ht="12.75" customHeight="1" x14ac:dyDescent="0.2">
      <c r="A40" s="50" t="s">
        <v>105</v>
      </c>
      <c r="B40" s="50"/>
      <c r="C40" s="49"/>
      <c r="D40" s="51"/>
      <c r="E40" s="50"/>
      <c r="F40" s="49"/>
      <c r="G40" s="52"/>
      <c r="H40" s="53"/>
      <c r="I40" s="54"/>
      <c r="J40" s="49"/>
      <c r="K40" s="67"/>
    </row>
    <row r="41" spans="1:26" ht="12.75" customHeight="1" x14ac:dyDescent="0.2">
      <c r="A41" s="67"/>
      <c r="B41" s="72" t="s">
        <v>87</v>
      </c>
      <c r="C41" s="67"/>
      <c r="D41" s="67"/>
      <c r="E41" s="67"/>
      <c r="F41" s="67"/>
      <c r="G41" s="67"/>
      <c r="H41" s="42">
        <f>(H23+H46+H36)/H19</f>
        <v>1.145753534773994</v>
      </c>
      <c r="I41" s="84"/>
      <c r="J41" s="67"/>
      <c r="K41" s="67"/>
    </row>
    <row r="42" spans="1:26" ht="12.75" customHeight="1" x14ac:dyDescent="0.2">
      <c r="A42" s="60" t="s">
        <v>88</v>
      </c>
      <c r="B42" s="60"/>
      <c r="C42" s="60"/>
      <c r="D42" s="60"/>
      <c r="E42" s="60"/>
      <c r="F42" s="60"/>
      <c r="G42" s="60"/>
      <c r="H42" s="60"/>
      <c r="I42" s="63"/>
      <c r="J42" s="62"/>
      <c r="K42" s="67"/>
    </row>
    <row r="43" spans="1:26" ht="12.75" customHeight="1" x14ac:dyDescent="0.2">
      <c r="A43" s="67"/>
      <c r="B43" s="72" t="s">
        <v>89</v>
      </c>
      <c r="C43" s="67"/>
      <c r="D43" s="67"/>
      <c r="E43" s="67"/>
      <c r="F43" s="67"/>
      <c r="G43" s="67"/>
      <c r="H43" s="191">
        <f>H9</f>
        <v>1540.0000000000002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2.75" customHeight="1" x14ac:dyDescent="0.2">
      <c r="A44" s="67"/>
      <c r="B44" s="72" t="s">
        <v>90</v>
      </c>
      <c r="C44" s="67"/>
      <c r="D44" s="67"/>
      <c r="E44" s="67"/>
      <c r="F44" s="67"/>
      <c r="G44" s="67"/>
      <c r="H44" s="191">
        <f>H16+H23+H36</f>
        <v>1524.9470831610906</v>
      </c>
      <c r="I44" s="67"/>
      <c r="J44" s="67"/>
      <c r="K44" s="67"/>
    </row>
    <row r="45" spans="1:26" ht="12.75" customHeight="1" x14ac:dyDescent="0.2">
      <c r="A45" s="72" t="s">
        <v>91</v>
      </c>
      <c r="B45" s="67"/>
      <c r="C45" s="72"/>
      <c r="D45" s="72"/>
      <c r="E45" s="72"/>
      <c r="F45" s="72"/>
      <c r="G45" s="72" t="s">
        <v>49</v>
      </c>
      <c r="H45" s="42">
        <f>H43-H44</f>
        <v>15.052916838909596</v>
      </c>
      <c r="I45" s="84"/>
      <c r="J45" s="67"/>
      <c r="K45" s="67"/>
    </row>
    <row r="46" spans="1:26" ht="12.75" customHeight="1" x14ac:dyDescent="0.2">
      <c r="A46" s="67"/>
      <c r="B46" s="72" t="s">
        <v>92</v>
      </c>
      <c r="C46" s="67"/>
      <c r="D46" s="67"/>
      <c r="E46" s="67"/>
      <c r="F46" s="67"/>
      <c r="G46" s="67"/>
      <c r="H46" s="191">
        <f>H39</f>
        <v>225.8064516129032</v>
      </c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1:26" ht="12.75" customHeight="1" x14ac:dyDescent="0.2">
      <c r="A47" s="72" t="s">
        <v>93</v>
      </c>
      <c r="B47" s="67"/>
      <c r="C47" s="72"/>
      <c r="D47" s="72"/>
      <c r="E47" s="72"/>
      <c r="F47" s="72"/>
      <c r="G47" s="72" t="s">
        <v>49</v>
      </c>
      <c r="H47" s="42">
        <f>H45-H46</f>
        <v>-210.75353477399361</v>
      </c>
      <c r="I47" s="84"/>
      <c r="J47" s="67"/>
      <c r="K47" s="67"/>
    </row>
    <row r="48" spans="1:26" ht="12.75" customHeight="1" x14ac:dyDescent="0.2">
      <c r="A48" s="60" t="s">
        <v>94</v>
      </c>
      <c r="B48" s="60"/>
      <c r="C48" s="60"/>
      <c r="D48" s="60"/>
      <c r="E48" s="60"/>
      <c r="F48" s="60"/>
      <c r="G48" s="60"/>
      <c r="H48" s="61"/>
      <c r="I48" s="61"/>
      <c r="J48" s="60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spans="1:26" ht="12.75" customHeight="1" x14ac:dyDescent="0.2">
      <c r="A49" s="67"/>
      <c r="B49" s="72" t="s">
        <v>95</v>
      </c>
      <c r="C49" s="72"/>
      <c r="D49" s="67"/>
      <c r="E49" s="67"/>
      <c r="F49" s="67"/>
      <c r="G49" s="67"/>
      <c r="H49" s="192">
        <f>(H44+H46)/(D9/100)</f>
        <v>125.05382391242813</v>
      </c>
      <c r="I49" s="8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26" ht="12.75" customHeight="1" x14ac:dyDescent="0.2">
      <c r="A50" s="67"/>
      <c r="B50" s="72" t="s">
        <v>96</v>
      </c>
      <c r="C50" s="72"/>
      <c r="D50" s="67"/>
      <c r="E50" s="67"/>
      <c r="F50" s="67"/>
      <c r="G50" s="67"/>
      <c r="H50" s="192">
        <f>(H44+H46-H35)/(D9/100)</f>
        <v>124.33953819814242</v>
      </c>
      <c r="I50" s="67"/>
      <c r="J50" s="67"/>
      <c r="K50" s="67"/>
    </row>
    <row r="51" spans="1:26" ht="12.75" customHeight="1" x14ac:dyDescent="0.2">
      <c r="A51" s="72"/>
      <c r="B51" s="67"/>
      <c r="C51" s="72" t="s">
        <v>97</v>
      </c>
      <c r="D51" s="67"/>
      <c r="E51" s="67"/>
      <c r="F51" s="186">
        <v>400</v>
      </c>
      <c r="G51" s="72" t="s">
        <v>59</v>
      </c>
      <c r="H51" s="67"/>
      <c r="I51" s="84"/>
      <c r="J51" s="67"/>
      <c r="K51" s="67"/>
    </row>
    <row r="52" spans="1:26" ht="12.75" customHeight="1" x14ac:dyDescent="0.2">
      <c r="A52" s="67"/>
      <c r="B52" s="72" t="s">
        <v>98</v>
      </c>
      <c r="C52" s="67"/>
      <c r="D52" s="67"/>
      <c r="E52" s="67"/>
      <c r="F52" s="67"/>
      <c r="G52" s="67"/>
      <c r="H52" s="43">
        <f>(H9-H23-H36-H39-H15)/F51*100</f>
        <v>97.311616306501577</v>
      </c>
      <c r="I52" s="67"/>
      <c r="J52" s="67"/>
      <c r="K52" s="67"/>
    </row>
    <row r="53" spans="1:26" ht="12.75" customHeight="1" x14ac:dyDescent="0.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7"/>
    </row>
    <row r="54" spans="1:26" ht="12.75" customHeight="1" x14ac:dyDescent="0.25">
      <c r="A54" s="96" t="s">
        <v>36</v>
      </c>
      <c r="B54" s="97"/>
      <c r="C54" s="97"/>
      <c r="D54" s="97"/>
      <c r="E54" s="166" t="str">
        <f>HYPERLINK("http://fyi.extension.wisc.edu/wbic/","http://fyi.extension.wisc.edu/wbic/")</f>
        <v>http://fyi.extension.wisc.edu/wbic/</v>
      </c>
      <c r="F54" s="97"/>
      <c r="G54" s="97"/>
      <c r="H54" s="97"/>
      <c r="I54" s="97"/>
      <c r="J54" s="97"/>
      <c r="K54" s="67"/>
    </row>
    <row r="55" spans="1:26" ht="9" customHeight="1" x14ac:dyDescent="0.25">
      <c r="A55" s="96"/>
      <c r="B55" s="97"/>
      <c r="C55" s="97"/>
      <c r="D55" s="97"/>
      <c r="E55" s="98"/>
      <c r="F55" s="97"/>
      <c r="G55" s="97"/>
      <c r="H55" s="97"/>
      <c r="I55" s="97"/>
      <c r="J55" s="97"/>
      <c r="K55" s="67"/>
    </row>
    <row r="56" spans="1:26" ht="24" customHeight="1" x14ac:dyDescent="0.2">
      <c r="A56" s="278" t="s">
        <v>45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</row>
    <row r="57" spans="1:26" ht="12.75" customHeight="1" x14ac:dyDescent="0.2">
      <c r="A57" s="279" t="s">
        <v>47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</row>
    <row r="58" spans="1:26" ht="12.75" customHeight="1" x14ac:dyDescent="0.2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1:26" ht="12.75" customHeight="1" x14ac:dyDescent="0.2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26" ht="12.75" customHeight="1" x14ac:dyDescent="0.2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1:26" ht="12.75" customHeight="1" x14ac:dyDescent="0.2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1:26" ht="12.75" customHeight="1" x14ac:dyDescent="0.2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</row>
    <row r="63" spans="1:26" ht="12.75" customHeight="1" x14ac:dyDescent="0.2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26" ht="12.75" customHeight="1" x14ac:dyDescent="0.2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</row>
    <row r="65" spans="1:11" ht="12.75" customHeight="1" x14ac:dyDescent="0.2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</row>
    <row r="66" spans="1:11" ht="12.75" customHeight="1" x14ac:dyDescent="0.2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</row>
    <row r="67" spans="1:11" ht="12.75" customHeight="1" x14ac:dyDescent="0.2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</row>
    <row r="68" spans="1:11" ht="12.75" customHeight="1" x14ac:dyDescent="0.2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1:11" ht="12.75" customHeight="1" x14ac:dyDescent="0.2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</row>
    <row r="70" spans="1:11" ht="12.75" customHeight="1" x14ac:dyDescent="0.2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</row>
    <row r="71" spans="1:11" ht="12.75" customHeight="1" x14ac:dyDescent="0.2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</row>
    <row r="72" spans="1:11" ht="12.75" customHeight="1" x14ac:dyDescent="0.2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</row>
    <row r="73" spans="1:11" ht="12.75" customHeight="1" x14ac:dyDescent="0.2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</row>
    <row r="74" spans="1:11" ht="12.75" customHeight="1" x14ac:dyDescent="0.2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</row>
    <row r="75" spans="1:11" ht="12.75" customHeight="1" x14ac:dyDescent="0.2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</row>
    <row r="76" spans="1:11" ht="12.75" customHeight="1" x14ac:dyDescent="0.2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</row>
    <row r="77" spans="1:11" ht="12.75" customHeight="1" x14ac:dyDescent="0.2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</row>
    <row r="78" spans="1:11" ht="12.75" customHeight="1" x14ac:dyDescent="0.2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</row>
    <row r="79" spans="1:11" ht="12.75" customHeight="1" x14ac:dyDescent="0.2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</row>
    <row r="80" spans="1:11" ht="12.75" customHeight="1" x14ac:dyDescent="0.2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</row>
    <row r="81" spans="1:11" ht="12.75" customHeight="1" x14ac:dyDescent="0.2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</row>
    <row r="82" spans="1:11" ht="12.75" customHeight="1" x14ac:dyDescent="0.2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1:11" ht="12.75" customHeight="1" x14ac:dyDescent="0.2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1:11" ht="12.75" customHeight="1" x14ac:dyDescent="0.2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1:11" ht="12.75" customHeight="1" x14ac:dyDescent="0.2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1:11" ht="12.75" customHeight="1" x14ac:dyDescent="0.2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1:11" ht="12.75" customHeight="1" x14ac:dyDescent="0.2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1:11" ht="12.75" customHeight="1" x14ac:dyDescent="0.2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1:11" ht="12.75" customHeight="1" x14ac:dyDescent="0.2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1:11" ht="12.75" customHeight="1" x14ac:dyDescent="0.2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1:11" ht="12.75" customHeight="1" x14ac:dyDescent="0.2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</row>
    <row r="92" spans="1:11" ht="12.75" customHeight="1" x14ac:dyDescent="0.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</row>
    <row r="93" spans="1:11" ht="12.75" customHeight="1" x14ac:dyDescent="0.2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</row>
    <row r="94" spans="1:11" ht="12.75" customHeight="1" x14ac:dyDescent="0.2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</row>
    <row r="95" spans="1:11" ht="12.75" customHeight="1" x14ac:dyDescent="0.2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</row>
    <row r="96" spans="1:11" ht="12.75" customHeight="1" x14ac:dyDescent="0.2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</row>
    <row r="97" spans="1:11" ht="12.75" customHeight="1" x14ac:dyDescent="0.2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</row>
    <row r="98" spans="1:11" ht="12.75" customHeight="1" x14ac:dyDescent="0.2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</row>
    <row r="99" spans="1:11" ht="12.75" customHeight="1" x14ac:dyDescent="0.2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</row>
    <row r="100" spans="1:11" ht="12.75" customHeight="1" x14ac:dyDescent="0.2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</row>
    <row r="101" spans="1:11" ht="12.75" customHeight="1" x14ac:dyDescent="0.2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2" spans="1:11" ht="12.75" customHeight="1" x14ac:dyDescent="0.2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1:11" ht="12.75" customHeight="1" x14ac:dyDescent="0.2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1:11" ht="12.75" customHeight="1" x14ac:dyDescent="0.2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1:11" ht="12.75" customHeight="1" x14ac:dyDescent="0.2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1:11" ht="12.75" customHeight="1" x14ac:dyDescent="0.2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</row>
    <row r="107" spans="1:11" ht="12.75" customHeight="1" x14ac:dyDescent="0.2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</row>
    <row r="108" spans="1:11" ht="12.75" customHeight="1" x14ac:dyDescent="0.2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</row>
    <row r="109" spans="1:11" ht="12.75" customHeight="1" x14ac:dyDescent="0.2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0" spans="1:11" ht="12.75" customHeight="1" x14ac:dyDescent="0.2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</row>
    <row r="111" spans="1:11" ht="12.75" customHeight="1" x14ac:dyDescent="0.2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</row>
    <row r="112" spans="1:11" ht="12.75" customHeight="1" x14ac:dyDescent="0.2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</row>
    <row r="113" spans="1:11" ht="12.75" customHeight="1" x14ac:dyDescent="0.2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</row>
    <row r="114" spans="1:11" ht="12.75" customHeight="1" x14ac:dyDescent="0.2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</row>
    <row r="115" spans="1:11" ht="12.75" customHeight="1" x14ac:dyDescent="0.2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</row>
    <row r="116" spans="1:11" ht="12.75" customHeight="1" x14ac:dyDescent="0.2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</row>
    <row r="117" spans="1:11" ht="12.75" customHeight="1" x14ac:dyDescent="0.2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</row>
    <row r="118" spans="1:11" ht="12.75" customHeight="1" x14ac:dyDescent="0.2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</row>
    <row r="119" spans="1:11" ht="12.75" customHeight="1" x14ac:dyDescent="0.2">
      <c r="A119" s="67"/>
      <c r="B119" s="67"/>
      <c r="C119" s="67"/>
      <c r="D119" s="67"/>
      <c r="E119" s="67"/>
      <c r="F119" s="67"/>
      <c r="G119" s="67"/>
      <c r="H119" s="67"/>
      <c r="I119" s="67"/>
      <c r="J119" s="67"/>
      <c r="K119" s="67"/>
    </row>
    <row r="120" spans="1:11" ht="12.75" customHeight="1" x14ac:dyDescent="0.2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</row>
    <row r="121" spans="1:11" ht="12.75" customHeight="1" x14ac:dyDescent="0.2">
      <c r="A121" s="67"/>
      <c r="B121" s="67"/>
      <c r="C121" s="67"/>
      <c r="D121" s="67"/>
      <c r="E121" s="67"/>
      <c r="F121" s="67"/>
      <c r="G121" s="67"/>
      <c r="H121" s="67"/>
      <c r="I121" s="67"/>
      <c r="J121" s="67"/>
      <c r="K121" s="67"/>
    </row>
    <row r="122" spans="1:11" ht="12.75" customHeight="1" x14ac:dyDescent="0.2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</row>
    <row r="123" spans="1:11" ht="12.75" customHeight="1" x14ac:dyDescent="0.2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</row>
    <row r="124" spans="1:11" ht="12.75" customHeight="1" x14ac:dyDescent="0.2">
      <c r="A124" s="67"/>
      <c r="B124" s="67"/>
      <c r="C124" s="67"/>
      <c r="D124" s="67"/>
      <c r="E124" s="67"/>
      <c r="F124" s="67"/>
      <c r="G124" s="67"/>
      <c r="H124" s="67"/>
      <c r="I124" s="67"/>
      <c r="J124" s="67"/>
      <c r="K124" s="67"/>
    </row>
    <row r="125" spans="1:11" ht="12.75" customHeight="1" x14ac:dyDescent="0.2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</row>
    <row r="126" spans="1:11" ht="12.75" customHeight="1" x14ac:dyDescent="0.2">
      <c r="A126" s="67"/>
      <c r="B126" s="67"/>
      <c r="C126" s="67"/>
      <c r="D126" s="67"/>
      <c r="E126" s="67"/>
      <c r="F126" s="67"/>
      <c r="G126" s="67"/>
      <c r="H126" s="67"/>
      <c r="I126" s="67"/>
      <c r="J126" s="67"/>
      <c r="K126" s="67"/>
    </row>
    <row r="127" spans="1:11" ht="12.75" customHeight="1" x14ac:dyDescent="0.2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</row>
    <row r="128" spans="1:11" ht="12.75" customHeight="1" x14ac:dyDescent="0.2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</row>
    <row r="129" spans="1:11" ht="12.75" customHeight="1" x14ac:dyDescent="0.2">
      <c r="A129" s="67"/>
      <c r="B129" s="67"/>
      <c r="C129" s="67"/>
      <c r="D129" s="67"/>
      <c r="E129" s="67"/>
      <c r="F129" s="67"/>
      <c r="G129" s="67"/>
      <c r="H129" s="67"/>
      <c r="I129" s="67"/>
      <c r="J129" s="67"/>
      <c r="K129" s="67"/>
    </row>
    <row r="130" spans="1:11" ht="12.75" customHeight="1" x14ac:dyDescent="0.2">
      <c r="A130" s="67"/>
      <c r="B130" s="67"/>
      <c r="C130" s="67"/>
      <c r="D130" s="67"/>
      <c r="E130" s="67"/>
      <c r="F130" s="67"/>
      <c r="G130" s="67"/>
      <c r="H130" s="67"/>
      <c r="I130" s="67"/>
      <c r="J130" s="67"/>
      <c r="K130" s="67"/>
    </row>
    <row r="131" spans="1:11" ht="12.75" customHeight="1" x14ac:dyDescent="0.2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</row>
    <row r="132" spans="1:11" ht="12.75" customHeight="1" x14ac:dyDescent="0.2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</row>
    <row r="133" spans="1:11" ht="12.75" customHeight="1" x14ac:dyDescent="0.2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</row>
    <row r="134" spans="1:11" ht="12.75" customHeight="1" x14ac:dyDescent="0.2">
      <c r="A134" s="67"/>
      <c r="B134" s="67"/>
      <c r="C134" s="67"/>
      <c r="D134" s="67"/>
      <c r="E134" s="67"/>
      <c r="F134" s="67"/>
      <c r="G134" s="67"/>
      <c r="H134" s="67"/>
      <c r="I134" s="67"/>
      <c r="J134" s="67"/>
      <c r="K134" s="67"/>
    </row>
    <row r="135" spans="1:11" ht="12.75" customHeight="1" x14ac:dyDescent="0.2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</row>
    <row r="136" spans="1:11" ht="12.75" customHeight="1" x14ac:dyDescent="0.2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</row>
    <row r="137" spans="1:11" ht="12.75" customHeight="1" x14ac:dyDescent="0.2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</row>
    <row r="138" spans="1:11" ht="12.75" customHeight="1" x14ac:dyDescent="0.2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</row>
    <row r="139" spans="1:11" ht="12.75" customHeight="1" x14ac:dyDescent="0.2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</row>
    <row r="140" spans="1:11" ht="12.75" customHeight="1" x14ac:dyDescent="0.2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</row>
    <row r="141" spans="1:11" ht="12.75" customHeight="1" x14ac:dyDescent="0.2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</row>
    <row r="142" spans="1:11" ht="12.75" customHeight="1" x14ac:dyDescent="0.2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</row>
    <row r="143" spans="1:11" ht="12.75" customHeight="1" x14ac:dyDescent="0.2">
      <c r="A143" s="67"/>
      <c r="B143" s="67"/>
      <c r="C143" s="67"/>
      <c r="D143" s="67"/>
      <c r="E143" s="67"/>
      <c r="F143" s="67"/>
      <c r="G143" s="67"/>
      <c r="H143" s="67"/>
      <c r="I143" s="67"/>
      <c r="J143" s="67"/>
      <c r="K143" s="67"/>
    </row>
    <row r="144" spans="1:11" ht="12.75" customHeight="1" x14ac:dyDescent="0.2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</row>
    <row r="145" spans="1:11" ht="12.75" customHeight="1" x14ac:dyDescent="0.2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</row>
    <row r="146" spans="1:11" ht="12.75" customHeight="1" x14ac:dyDescent="0.2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</row>
    <row r="147" spans="1:11" ht="12.75" customHeight="1" x14ac:dyDescent="0.2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</row>
    <row r="148" spans="1:11" ht="12.75" customHeight="1" x14ac:dyDescent="0.2">
      <c r="A148" s="67"/>
      <c r="B148" s="67"/>
      <c r="C148" s="67"/>
      <c r="D148" s="67"/>
      <c r="E148" s="67"/>
      <c r="F148" s="67"/>
      <c r="G148" s="67"/>
      <c r="H148" s="67"/>
      <c r="I148" s="67"/>
      <c r="J148" s="67"/>
      <c r="K148" s="67"/>
    </row>
    <row r="149" spans="1:11" ht="12.75" customHeight="1" x14ac:dyDescent="0.2">
      <c r="A149" s="67"/>
      <c r="B149" s="67"/>
      <c r="C149" s="67"/>
      <c r="D149" s="67"/>
      <c r="E149" s="67"/>
      <c r="F149" s="67"/>
      <c r="G149" s="67"/>
      <c r="H149" s="67"/>
      <c r="I149" s="67"/>
      <c r="J149" s="67"/>
      <c r="K149" s="67"/>
    </row>
    <row r="150" spans="1:11" ht="12.75" customHeight="1" x14ac:dyDescent="0.2">
      <c r="A150" s="67"/>
      <c r="B150" s="67"/>
      <c r="C150" s="67"/>
      <c r="D150" s="67"/>
      <c r="E150" s="67"/>
      <c r="F150" s="67"/>
      <c r="G150" s="67"/>
      <c r="H150" s="67"/>
      <c r="I150" s="67"/>
      <c r="J150" s="67"/>
      <c r="K150" s="67"/>
    </row>
    <row r="151" spans="1:11" ht="12.75" customHeight="1" x14ac:dyDescent="0.2">
      <c r="A151" s="67"/>
      <c r="B151" s="67"/>
      <c r="C151" s="67"/>
      <c r="D151" s="67"/>
      <c r="E151" s="67"/>
      <c r="F151" s="67"/>
      <c r="G151" s="67"/>
      <c r="H151" s="67"/>
      <c r="I151" s="67"/>
      <c r="J151" s="67"/>
      <c r="K151" s="67"/>
    </row>
    <row r="152" spans="1:11" ht="12.75" customHeight="1" x14ac:dyDescent="0.2">
      <c r="A152" s="67"/>
      <c r="B152" s="67"/>
      <c r="C152" s="67"/>
      <c r="D152" s="67"/>
      <c r="E152" s="67"/>
      <c r="F152" s="67"/>
      <c r="G152" s="67"/>
      <c r="H152" s="67"/>
      <c r="I152" s="67"/>
      <c r="J152" s="67"/>
      <c r="K152" s="67"/>
    </row>
    <row r="153" spans="1:11" ht="12.75" customHeight="1" x14ac:dyDescent="0.2">
      <c r="A153" s="67"/>
      <c r="B153" s="67"/>
      <c r="C153" s="67"/>
      <c r="D153" s="67"/>
      <c r="E153" s="67"/>
      <c r="F153" s="67"/>
      <c r="G153" s="67"/>
      <c r="H153" s="67"/>
      <c r="I153" s="67"/>
      <c r="J153" s="67"/>
      <c r="K153" s="67"/>
    </row>
    <row r="154" spans="1:11" ht="12.75" customHeight="1" x14ac:dyDescent="0.2">
      <c r="A154" s="67"/>
      <c r="B154" s="67"/>
      <c r="C154" s="67"/>
      <c r="D154" s="67"/>
      <c r="E154" s="67"/>
      <c r="F154" s="67"/>
      <c r="G154" s="67"/>
      <c r="H154" s="67"/>
      <c r="I154" s="67"/>
      <c r="J154" s="67"/>
      <c r="K154" s="67"/>
    </row>
    <row r="155" spans="1:11" ht="12.75" customHeight="1" x14ac:dyDescent="0.2">
      <c r="A155" s="67"/>
      <c r="B155" s="67"/>
      <c r="C155" s="67"/>
      <c r="D155" s="67"/>
      <c r="E155" s="67"/>
      <c r="F155" s="67"/>
      <c r="G155" s="67"/>
      <c r="H155" s="67"/>
      <c r="I155" s="67"/>
      <c r="J155" s="67"/>
      <c r="K155" s="67"/>
    </row>
    <row r="156" spans="1:11" ht="12.75" customHeight="1" x14ac:dyDescent="0.2">
      <c r="A156" s="67"/>
      <c r="B156" s="67"/>
      <c r="C156" s="67"/>
      <c r="D156" s="67"/>
      <c r="E156" s="67"/>
      <c r="F156" s="67"/>
      <c r="G156" s="67"/>
      <c r="H156" s="67"/>
      <c r="I156" s="67"/>
      <c r="J156" s="67"/>
      <c r="K156" s="67"/>
    </row>
    <row r="157" spans="1:11" ht="12.75" customHeight="1" x14ac:dyDescent="0.2">
      <c r="A157" s="67"/>
      <c r="B157" s="67"/>
      <c r="C157" s="67"/>
      <c r="D157" s="67"/>
      <c r="E157" s="67"/>
      <c r="F157" s="67"/>
      <c r="G157" s="67"/>
      <c r="H157" s="67"/>
      <c r="I157" s="67"/>
      <c r="J157" s="67"/>
      <c r="K157" s="67"/>
    </row>
    <row r="158" spans="1:11" ht="12.75" customHeight="1" x14ac:dyDescent="0.2">
      <c r="A158" s="67"/>
      <c r="B158" s="67"/>
      <c r="C158" s="67"/>
      <c r="D158" s="67"/>
      <c r="E158" s="67"/>
      <c r="F158" s="67"/>
      <c r="G158" s="67"/>
      <c r="H158" s="67"/>
      <c r="I158" s="67"/>
      <c r="J158" s="67"/>
      <c r="K158" s="67"/>
    </row>
    <row r="159" spans="1:11" ht="12.75" customHeight="1" x14ac:dyDescent="0.2">
      <c r="A159" s="67"/>
      <c r="B159" s="67"/>
      <c r="C159" s="67"/>
      <c r="D159" s="67"/>
      <c r="E159" s="67"/>
      <c r="F159" s="67"/>
      <c r="G159" s="67"/>
      <c r="H159" s="67"/>
      <c r="I159" s="67"/>
      <c r="J159" s="67"/>
      <c r="K159" s="67"/>
    </row>
    <row r="160" spans="1:11" ht="12.75" customHeight="1" x14ac:dyDescent="0.2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</row>
    <row r="161" spans="1:11" ht="12.75" customHeight="1" x14ac:dyDescent="0.2">
      <c r="A161" s="67"/>
      <c r="B161" s="67"/>
      <c r="C161" s="67"/>
      <c r="D161" s="67"/>
      <c r="E161" s="67"/>
      <c r="F161" s="67"/>
      <c r="G161" s="67"/>
      <c r="H161" s="67"/>
      <c r="I161" s="67"/>
      <c r="J161" s="67"/>
      <c r="K161" s="67"/>
    </row>
    <row r="162" spans="1:11" ht="12.75" customHeight="1" x14ac:dyDescent="0.2">
      <c r="A162" s="67"/>
      <c r="B162" s="67"/>
      <c r="C162" s="67"/>
      <c r="D162" s="67"/>
      <c r="E162" s="67"/>
      <c r="F162" s="67"/>
      <c r="G162" s="67"/>
      <c r="H162" s="67"/>
      <c r="I162" s="67"/>
      <c r="J162" s="67"/>
      <c r="K162" s="67"/>
    </row>
    <row r="163" spans="1:11" ht="12.75" customHeight="1" x14ac:dyDescent="0.2">
      <c r="A163" s="67"/>
      <c r="B163" s="67"/>
      <c r="C163" s="67"/>
      <c r="D163" s="67"/>
      <c r="E163" s="67"/>
      <c r="F163" s="67"/>
      <c r="G163" s="67"/>
      <c r="H163" s="67"/>
      <c r="I163" s="67"/>
      <c r="J163" s="67"/>
      <c r="K163" s="67"/>
    </row>
    <row r="164" spans="1:11" ht="12.75" customHeight="1" x14ac:dyDescent="0.2">
      <c r="A164" s="67"/>
      <c r="B164" s="67"/>
      <c r="C164" s="67"/>
      <c r="D164" s="67"/>
      <c r="E164" s="67"/>
      <c r="F164" s="67"/>
      <c r="G164" s="67"/>
      <c r="H164" s="67"/>
      <c r="I164" s="67"/>
      <c r="J164" s="67"/>
      <c r="K164" s="67"/>
    </row>
    <row r="165" spans="1:11" ht="12.75" customHeight="1" x14ac:dyDescent="0.2">
      <c r="A165" s="67"/>
      <c r="B165" s="67"/>
      <c r="C165" s="67"/>
      <c r="D165" s="67"/>
      <c r="E165" s="67"/>
      <c r="F165" s="67"/>
      <c r="G165" s="67"/>
      <c r="H165" s="67"/>
      <c r="I165" s="67"/>
      <c r="J165" s="67"/>
      <c r="K165" s="67"/>
    </row>
    <row r="166" spans="1:11" ht="12.75" customHeight="1" x14ac:dyDescent="0.2">
      <c r="A166" s="67"/>
      <c r="B166" s="67"/>
      <c r="C166" s="67"/>
      <c r="D166" s="67"/>
      <c r="E166" s="67"/>
      <c r="F166" s="67"/>
      <c r="G166" s="67"/>
      <c r="H166" s="67"/>
      <c r="I166" s="67"/>
      <c r="J166" s="67"/>
      <c r="K166" s="67"/>
    </row>
    <row r="167" spans="1:11" ht="12.75" customHeight="1" x14ac:dyDescent="0.2">
      <c r="A167" s="67"/>
      <c r="B167" s="67"/>
      <c r="C167" s="67"/>
      <c r="D167" s="67"/>
      <c r="E167" s="67"/>
      <c r="F167" s="67"/>
      <c r="G167" s="67"/>
      <c r="H167" s="67"/>
      <c r="I167" s="67"/>
      <c r="J167" s="67"/>
      <c r="K167" s="67"/>
    </row>
    <row r="168" spans="1:11" ht="12.75" customHeight="1" x14ac:dyDescent="0.2">
      <c r="A168" s="67"/>
      <c r="B168" s="67"/>
      <c r="C168" s="67"/>
      <c r="D168" s="67"/>
      <c r="E168" s="67"/>
      <c r="F168" s="67"/>
      <c r="G168" s="67"/>
      <c r="H168" s="67"/>
      <c r="I168" s="67"/>
      <c r="J168" s="67"/>
      <c r="K168" s="67"/>
    </row>
    <row r="169" spans="1:11" ht="12.75" customHeight="1" x14ac:dyDescent="0.2">
      <c r="A169" s="67"/>
      <c r="B169" s="67"/>
      <c r="C169" s="67"/>
      <c r="D169" s="67"/>
      <c r="E169" s="67"/>
      <c r="F169" s="67"/>
      <c r="G169" s="67"/>
      <c r="H169" s="67"/>
      <c r="I169" s="67"/>
      <c r="J169" s="67"/>
      <c r="K169" s="67"/>
    </row>
    <row r="170" spans="1:11" ht="12.75" customHeight="1" x14ac:dyDescent="0.2">
      <c r="A170" s="67"/>
      <c r="B170" s="67"/>
      <c r="C170" s="67"/>
      <c r="D170" s="67"/>
      <c r="E170" s="67"/>
      <c r="F170" s="67"/>
      <c r="G170" s="67"/>
      <c r="H170" s="67"/>
      <c r="I170" s="67"/>
      <c r="J170" s="67"/>
      <c r="K170" s="67"/>
    </row>
    <row r="171" spans="1:11" ht="12.75" customHeight="1" x14ac:dyDescent="0.2">
      <c r="A171" s="67"/>
      <c r="B171" s="67"/>
      <c r="C171" s="67"/>
      <c r="D171" s="67"/>
      <c r="E171" s="67"/>
      <c r="F171" s="67"/>
      <c r="G171" s="67"/>
      <c r="H171" s="67"/>
      <c r="I171" s="67"/>
      <c r="J171" s="67"/>
      <c r="K171" s="67"/>
    </row>
    <row r="172" spans="1:11" ht="12.75" customHeight="1" x14ac:dyDescent="0.2">
      <c r="A172" s="67"/>
      <c r="B172" s="67"/>
      <c r="C172" s="67"/>
      <c r="D172" s="67"/>
      <c r="E172" s="67"/>
      <c r="F172" s="67"/>
      <c r="G172" s="67"/>
      <c r="H172" s="67"/>
      <c r="I172" s="67"/>
      <c r="J172" s="67"/>
      <c r="K172" s="67"/>
    </row>
    <row r="173" spans="1:11" ht="12.75" customHeight="1" x14ac:dyDescent="0.2">
      <c r="A173" s="67"/>
      <c r="B173" s="67"/>
      <c r="C173" s="67"/>
      <c r="D173" s="67"/>
      <c r="E173" s="67"/>
      <c r="F173" s="67"/>
      <c r="G173" s="67"/>
      <c r="H173" s="67"/>
      <c r="I173" s="67"/>
      <c r="J173" s="67"/>
      <c r="K173" s="67"/>
    </row>
    <row r="174" spans="1:11" ht="12.75" customHeight="1" x14ac:dyDescent="0.2">
      <c r="A174" s="67"/>
      <c r="B174" s="67"/>
      <c r="C174" s="67"/>
      <c r="D174" s="67"/>
      <c r="E174" s="67"/>
      <c r="F174" s="67"/>
      <c r="G174" s="67"/>
      <c r="H174" s="67"/>
      <c r="I174" s="67"/>
      <c r="J174" s="67"/>
      <c r="K174" s="67"/>
    </row>
    <row r="175" spans="1:11" ht="12.75" customHeight="1" x14ac:dyDescent="0.2">
      <c r="A175" s="67"/>
      <c r="B175" s="67"/>
      <c r="C175" s="67"/>
      <c r="D175" s="67"/>
      <c r="E175" s="67"/>
      <c r="F175" s="67"/>
      <c r="G175" s="67"/>
      <c r="H175" s="67"/>
      <c r="I175" s="67"/>
      <c r="J175" s="67"/>
      <c r="K175" s="67"/>
    </row>
    <row r="176" spans="1:11" ht="12.75" customHeight="1" x14ac:dyDescent="0.2">
      <c r="A176" s="67"/>
      <c r="B176" s="67"/>
      <c r="C176" s="67"/>
      <c r="D176" s="67"/>
      <c r="E176" s="67"/>
      <c r="F176" s="67"/>
      <c r="G176" s="67"/>
      <c r="H176" s="67"/>
      <c r="I176" s="67"/>
      <c r="J176" s="67"/>
      <c r="K176" s="67"/>
    </row>
    <row r="177" spans="1:11" ht="12.75" customHeight="1" x14ac:dyDescent="0.2">
      <c r="A177" s="67"/>
      <c r="B177" s="67"/>
      <c r="C177" s="67"/>
      <c r="D177" s="67"/>
      <c r="E177" s="67"/>
      <c r="F177" s="67"/>
      <c r="G177" s="67"/>
      <c r="H177" s="67"/>
      <c r="I177" s="67"/>
      <c r="J177" s="67"/>
      <c r="K177" s="67"/>
    </row>
    <row r="178" spans="1:11" ht="12.75" customHeight="1" x14ac:dyDescent="0.2">
      <c r="A178" s="67"/>
      <c r="B178" s="67"/>
      <c r="C178" s="67"/>
      <c r="D178" s="67"/>
      <c r="E178" s="67"/>
      <c r="F178" s="67"/>
      <c r="G178" s="67"/>
      <c r="H178" s="67"/>
      <c r="I178" s="67"/>
      <c r="J178" s="67"/>
      <c r="K178" s="67"/>
    </row>
    <row r="179" spans="1:11" ht="12.75" customHeight="1" x14ac:dyDescent="0.2">
      <c r="A179" s="67"/>
      <c r="B179" s="67"/>
      <c r="C179" s="67"/>
      <c r="D179" s="67"/>
      <c r="E179" s="67"/>
      <c r="F179" s="67"/>
      <c r="G179" s="67"/>
      <c r="H179" s="67"/>
      <c r="I179" s="67"/>
      <c r="J179" s="67"/>
      <c r="K179" s="67"/>
    </row>
    <row r="180" spans="1:11" ht="12.75" customHeight="1" x14ac:dyDescent="0.2">
      <c r="A180" s="67"/>
      <c r="B180" s="67"/>
      <c r="C180" s="67"/>
      <c r="D180" s="67"/>
      <c r="E180" s="67"/>
      <c r="F180" s="67"/>
      <c r="G180" s="67"/>
      <c r="H180" s="67"/>
      <c r="I180" s="67"/>
      <c r="J180" s="67"/>
      <c r="K180" s="67"/>
    </row>
    <row r="181" spans="1:11" ht="12.75" customHeight="1" x14ac:dyDescent="0.2">
      <c r="A181" s="67"/>
      <c r="B181" s="67"/>
      <c r="C181" s="67"/>
      <c r="D181" s="67"/>
      <c r="E181" s="67"/>
      <c r="F181" s="67"/>
      <c r="G181" s="67"/>
      <c r="H181" s="67"/>
      <c r="I181" s="67"/>
      <c r="J181" s="67"/>
      <c r="K181" s="67"/>
    </row>
    <row r="182" spans="1:11" ht="12.75" customHeight="1" x14ac:dyDescent="0.2">
      <c r="A182" s="67"/>
      <c r="B182" s="67"/>
      <c r="C182" s="67"/>
      <c r="D182" s="67"/>
      <c r="E182" s="67"/>
      <c r="F182" s="67"/>
      <c r="G182" s="67"/>
      <c r="H182" s="67"/>
      <c r="I182" s="67"/>
      <c r="J182" s="67"/>
      <c r="K182" s="67"/>
    </row>
    <row r="183" spans="1:11" ht="12.75" customHeight="1" x14ac:dyDescent="0.2">
      <c r="A183" s="67"/>
      <c r="B183" s="67"/>
      <c r="C183" s="67"/>
      <c r="D183" s="67"/>
      <c r="E183" s="67"/>
      <c r="F183" s="67"/>
      <c r="G183" s="67"/>
      <c r="H183" s="67"/>
      <c r="I183" s="67"/>
      <c r="J183" s="67"/>
      <c r="K183" s="67"/>
    </row>
    <row r="184" spans="1:11" ht="12.75" customHeight="1" x14ac:dyDescent="0.2">
      <c r="A184" s="67"/>
      <c r="B184" s="67"/>
      <c r="C184" s="67"/>
      <c r="D184" s="67"/>
      <c r="E184" s="67"/>
      <c r="F184" s="67"/>
      <c r="G184" s="67"/>
      <c r="H184" s="67"/>
      <c r="I184" s="67"/>
      <c r="J184" s="67"/>
      <c r="K184" s="67"/>
    </row>
    <row r="185" spans="1:11" ht="12.75" customHeight="1" x14ac:dyDescent="0.2">
      <c r="A185" s="67"/>
      <c r="B185" s="67"/>
      <c r="C185" s="67"/>
      <c r="D185" s="67"/>
      <c r="E185" s="67"/>
      <c r="F185" s="67"/>
      <c r="G185" s="67"/>
      <c r="H185" s="67"/>
      <c r="I185" s="67"/>
      <c r="J185" s="67"/>
      <c r="K185" s="67"/>
    </row>
    <row r="186" spans="1:11" ht="12.75" customHeight="1" x14ac:dyDescent="0.2">
      <c r="A186" s="67"/>
      <c r="B186" s="67"/>
      <c r="C186" s="67"/>
      <c r="D186" s="67"/>
      <c r="E186" s="67"/>
      <c r="F186" s="67"/>
      <c r="G186" s="67"/>
      <c r="H186" s="67"/>
      <c r="I186" s="67"/>
      <c r="J186" s="67"/>
      <c r="K186" s="67"/>
    </row>
    <row r="187" spans="1:11" ht="12.75" customHeight="1" x14ac:dyDescent="0.2">
      <c r="A187" s="67"/>
      <c r="B187" s="67"/>
      <c r="C187" s="67"/>
      <c r="D187" s="67"/>
      <c r="E187" s="67"/>
      <c r="F187" s="67"/>
      <c r="G187" s="67"/>
      <c r="H187" s="67"/>
      <c r="I187" s="67"/>
      <c r="J187" s="67"/>
      <c r="K187" s="67"/>
    </row>
    <row r="188" spans="1:11" ht="12.75" customHeight="1" x14ac:dyDescent="0.2">
      <c r="A188" s="67"/>
      <c r="B188" s="67"/>
      <c r="C188" s="67"/>
      <c r="D188" s="67"/>
      <c r="E188" s="67"/>
      <c r="F188" s="67"/>
      <c r="G188" s="67"/>
      <c r="H188" s="67"/>
      <c r="I188" s="67"/>
      <c r="J188" s="67"/>
      <c r="K188" s="67"/>
    </row>
    <row r="189" spans="1:11" ht="12.75" customHeight="1" x14ac:dyDescent="0.2">
      <c r="A189" s="67"/>
      <c r="B189" s="67"/>
      <c r="C189" s="67"/>
      <c r="D189" s="67"/>
      <c r="E189" s="67"/>
      <c r="F189" s="67"/>
      <c r="G189" s="67"/>
      <c r="H189" s="67"/>
      <c r="I189" s="67"/>
      <c r="J189" s="67"/>
      <c r="K189" s="67"/>
    </row>
    <row r="190" spans="1:11" ht="12.75" customHeight="1" x14ac:dyDescent="0.2">
      <c r="A190" s="67"/>
      <c r="B190" s="67"/>
      <c r="C190" s="67"/>
      <c r="D190" s="67"/>
      <c r="E190" s="67"/>
      <c r="F190" s="67"/>
      <c r="G190" s="67"/>
      <c r="H190" s="67"/>
      <c r="I190" s="67"/>
      <c r="J190" s="67"/>
      <c r="K190" s="67"/>
    </row>
    <row r="191" spans="1:11" ht="12.75" customHeight="1" x14ac:dyDescent="0.2">
      <c r="A191" s="67"/>
      <c r="B191" s="67"/>
      <c r="C191" s="67"/>
      <c r="D191" s="67"/>
      <c r="E191" s="67"/>
      <c r="F191" s="67"/>
      <c r="G191" s="67"/>
      <c r="H191" s="67"/>
      <c r="I191" s="67"/>
      <c r="J191" s="67"/>
      <c r="K191" s="67"/>
    </row>
    <row r="192" spans="1:11" ht="12.75" customHeight="1" x14ac:dyDescent="0.2">
      <c r="A192" s="67"/>
      <c r="B192" s="67"/>
      <c r="C192" s="67"/>
      <c r="D192" s="67"/>
      <c r="E192" s="67"/>
      <c r="F192" s="67"/>
      <c r="G192" s="67"/>
      <c r="H192" s="67"/>
      <c r="I192" s="67"/>
      <c r="J192" s="67"/>
      <c r="K192" s="67"/>
    </row>
    <row r="193" spans="1:11" ht="12.75" customHeight="1" x14ac:dyDescent="0.2">
      <c r="A193" s="67"/>
      <c r="B193" s="67"/>
      <c r="C193" s="67"/>
      <c r="D193" s="67"/>
      <c r="E193" s="67"/>
      <c r="F193" s="67"/>
      <c r="G193" s="67"/>
      <c r="H193" s="67"/>
      <c r="I193" s="67"/>
      <c r="J193" s="67"/>
      <c r="K193" s="67"/>
    </row>
    <row r="194" spans="1:11" ht="12.75" customHeight="1" x14ac:dyDescent="0.2">
      <c r="A194" s="67"/>
      <c r="B194" s="67"/>
      <c r="C194" s="67"/>
      <c r="D194" s="67"/>
      <c r="E194" s="67"/>
      <c r="F194" s="67"/>
      <c r="G194" s="67"/>
      <c r="H194" s="67"/>
      <c r="I194" s="67"/>
      <c r="J194" s="67"/>
      <c r="K194" s="67"/>
    </row>
    <row r="195" spans="1:11" ht="12.75" customHeight="1" x14ac:dyDescent="0.2">
      <c r="A195" s="67"/>
      <c r="B195" s="67"/>
      <c r="C195" s="67"/>
      <c r="D195" s="67"/>
      <c r="E195" s="67"/>
      <c r="F195" s="67"/>
      <c r="G195" s="67"/>
      <c r="H195" s="67"/>
      <c r="I195" s="67"/>
      <c r="J195" s="67"/>
      <c r="K195" s="67"/>
    </row>
    <row r="196" spans="1:11" ht="12.75" customHeight="1" x14ac:dyDescent="0.2">
      <c r="A196" s="67"/>
      <c r="B196" s="67"/>
      <c r="C196" s="67"/>
      <c r="D196" s="67"/>
      <c r="E196" s="67"/>
      <c r="F196" s="67"/>
      <c r="G196" s="67"/>
      <c r="H196" s="67"/>
      <c r="I196" s="67"/>
      <c r="J196" s="67"/>
      <c r="K196" s="67"/>
    </row>
    <row r="197" spans="1:11" ht="12.75" customHeight="1" x14ac:dyDescent="0.2">
      <c r="A197" s="67"/>
      <c r="B197" s="67"/>
      <c r="C197" s="67"/>
      <c r="D197" s="67"/>
      <c r="E197" s="67"/>
      <c r="F197" s="67"/>
      <c r="G197" s="67"/>
      <c r="H197" s="67"/>
      <c r="I197" s="67"/>
      <c r="J197" s="67"/>
      <c r="K197" s="67"/>
    </row>
    <row r="198" spans="1:11" ht="12.75" customHeight="1" x14ac:dyDescent="0.2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</row>
    <row r="199" spans="1:11" ht="12.75" customHeight="1" x14ac:dyDescent="0.2">
      <c r="A199" s="67"/>
      <c r="B199" s="67"/>
      <c r="C199" s="67"/>
      <c r="D199" s="67"/>
      <c r="E199" s="67"/>
      <c r="F199" s="67"/>
      <c r="G199" s="67"/>
      <c r="H199" s="67"/>
      <c r="I199" s="67"/>
      <c r="J199" s="67"/>
      <c r="K199" s="67"/>
    </row>
    <row r="200" spans="1:11" ht="12.75" customHeight="1" x14ac:dyDescent="0.2">
      <c r="A200" s="67"/>
      <c r="B200" s="67"/>
      <c r="C200" s="67"/>
      <c r="D200" s="67"/>
      <c r="E200" s="67"/>
      <c r="F200" s="67"/>
      <c r="G200" s="67"/>
      <c r="H200" s="67"/>
      <c r="I200" s="67"/>
      <c r="J200" s="67"/>
      <c r="K200" s="67"/>
    </row>
    <row r="201" spans="1:11" ht="12.75" customHeight="1" x14ac:dyDescent="0.2">
      <c r="A201" s="67"/>
      <c r="B201" s="67"/>
      <c r="C201" s="67"/>
      <c r="D201" s="67"/>
      <c r="E201" s="67"/>
      <c r="F201" s="67"/>
      <c r="G201" s="67"/>
      <c r="H201" s="67"/>
      <c r="I201" s="67"/>
      <c r="J201" s="67"/>
      <c r="K201" s="67"/>
    </row>
    <row r="202" spans="1:11" ht="12.75" customHeight="1" x14ac:dyDescent="0.2">
      <c r="A202" s="67"/>
      <c r="B202" s="67"/>
      <c r="C202" s="67"/>
      <c r="D202" s="67"/>
      <c r="E202" s="67"/>
      <c r="F202" s="67"/>
      <c r="G202" s="67"/>
      <c r="H202" s="67"/>
      <c r="I202" s="67"/>
      <c r="J202" s="67"/>
      <c r="K202" s="67"/>
    </row>
    <row r="203" spans="1:11" ht="12.75" customHeight="1" x14ac:dyDescent="0.2">
      <c r="A203" s="67"/>
      <c r="B203" s="67"/>
      <c r="C203" s="67"/>
      <c r="D203" s="67"/>
      <c r="E203" s="67"/>
      <c r="F203" s="67"/>
      <c r="G203" s="67"/>
      <c r="H203" s="67"/>
      <c r="I203" s="67"/>
      <c r="J203" s="67"/>
      <c r="K203" s="67"/>
    </row>
    <row r="204" spans="1:11" ht="12.75" customHeight="1" x14ac:dyDescent="0.2">
      <c r="A204" s="67"/>
      <c r="B204" s="67"/>
      <c r="C204" s="67"/>
      <c r="D204" s="67"/>
      <c r="E204" s="67"/>
      <c r="F204" s="67"/>
      <c r="G204" s="67"/>
      <c r="H204" s="67"/>
      <c r="I204" s="67"/>
      <c r="J204" s="67"/>
      <c r="K204" s="67"/>
    </row>
    <row r="205" spans="1:11" ht="12.75" customHeight="1" x14ac:dyDescent="0.2">
      <c r="A205" s="67"/>
      <c r="B205" s="67"/>
      <c r="C205" s="67"/>
      <c r="D205" s="67"/>
      <c r="E205" s="67"/>
      <c r="F205" s="67"/>
      <c r="G205" s="67"/>
      <c r="H205" s="67"/>
      <c r="I205" s="67"/>
      <c r="J205" s="67"/>
      <c r="K205" s="67"/>
    </row>
    <row r="206" spans="1:11" ht="12.75" customHeight="1" x14ac:dyDescent="0.2">
      <c r="A206" s="67"/>
      <c r="B206" s="67"/>
      <c r="C206" s="67"/>
      <c r="D206" s="67"/>
      <c r="E206" s="67"/>
      <c r="F206" s="67"/>
      <c r="G206" s="67"/>
      <c r="H206" s="67"/>
      <c r="I206" s="67"/>
      <c r="J206" s="67"/>
      <c r="K206" s="67"/>
    </row>
    <row r="207" spans="1:11" ht="12.75" customHeight="1" x14ac:dyDescent="0.2">
      <c r="A207" s="67"/>
      <c r="B207" s="67"/>
      <c r="C207" s="67"/>
      <c r="D207" s="67"/>
      <c r="E207" s="67"/>
      <c r="F207" s="67"/>
      <c r="G207" s="67"/>
      <c r="H207" s="67"/>
      <c r="I207" s="67"/>
      <c r="J207" s="67"/>
      <c r="K207" s="67"/>
    </row>
    <row r="208" spans="1:11" ht="12.75" customHeight="1" x14ac:dyDescent="0.2">
      <c r="A208" s="67"/>
      <c r="B208" s="67"/>
      <c r="C208" s="67"/>
      <c r="D208" s="67"/>
      <c r="E208" s="67"/>
      <c r="F208" s="67"/>
      <c r="G208" s="67"/>
      <c r="H208" s="67"/>
      <c r="I208" s="67"/>
      <c r="J208" s="67"/>
      <c r="K208" s="67"/>
    </row>
    <row r="209" spans="1:11" ht="12.75" customHeight="1" x14ac:dyDescent="0.2">
      <c r="A209" s="67"/>
      <c r="B209" s="67"/>
      <c r="C209" s="67"/>
      <c r="D209" s="67"/>
      <c r="E209" s="67"/>
      <c r="F209" s="67"/>
      <c r="G209" s="67"/>
      <c r="H209" s="67"/>
      <c r="I209" s="67"/>
      <c r="J209" s="67"/>
      <c r="K209" s="67"/>
    </row>
    <row r="210" spans="1:11" ht="12.75" customHeight="1" x14ac:dyDescent="0.2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</row>
    <row r="211" spans="1:11" ht="12.75" customHeight="1" x14ac:dyDescent="0.2">
      <c r="A211" s="67"/>
      <c r="B211" s="67"/>
      <c r="C211" s="67"/>
      <c r="D211" s="67"/>
      <c r="E211" s="67"/>
      <c r="F211" s="67"/>
      <c r="G211" s="67"/>
      <c r="H211" s="67"/>
      <c r="I211" s="67"/>
      <c r="J211" s="67"/>
      <c r="K211" s="67"/>
    </row>
    <row r="212" spans="1:11" ht="12.75" customHeight="1" x14ac:dyDescent="0.2">
      <c r="A212" s="67"/>
      <c r="B212" s="67"/>
      <c r="C212" s="67"/>
      <c r="D212" s="67"/>
      <c r="E212" s="67"/>
      <c r="F212" s="67"/>
      <c r="G212" s="67"/>
      <c r="H212" s="67"/>
      <c r="I212" s="67"/>
      <c r="J212" s="67"/>
      <c r="K212" s="67"/>
    </row>
    <row r="213" spans="1:11" ht="12.75" customHeight="1" x14ac:dyDescent="0.2">
      <c r="A213" s="67"/>
      <c r="B213" s="67"/>
      <c r="C213" s="67"/>
      <c r="D213" s="67"/>
      <c r="E213" s="67"/>
      <c r="F213" s="67"/>
      <c r="G213" s="67"/>
      <c r="H213" s="67"/>
      <c r="I213" s="67"/>
      <c r="J213" s="67"/>
      <c r="K213" s="67"/>
    </row>
    <row r="214" spans="1:11" ht="12.75" customHeight="1" x14ac:dyDescent="0.2">
      <c r="A214" s="67"/>
      <c r="B214" s="67"/>
      <c r="C214" s="67"/>
      <c r="D214" s="67"/>
      <c r="E214" s="67"/>
      <c r="F214" s="67"/>
      <c r="G214" s="67"/>
      <c r="H214" s="67"/>
      <c r="I214" s="67"/>
      <c r="J214" s="67"/>
      <c r="K214" s="67"/>
    </row>
    <row r="215" spans="1:11" ht="12.75" customHeight="1" x14ac:dyDescent="0.2">
      <c r="A215" s="67"/>
      <c r="B215" s="67"/>
      <c r="C215" s="67"/>
      <c r="D215" s="67"/>
      <c r="E215" s="67"/>
      <c r="F215" s="67"/>
      <c r="G215" s="67"/>
      <c r="H215" s="67"/>
      <c r="I215" s="67"/>
      <c r="J215" s="67"/>
      <c r="K215" s="67"/>
    </row>
    <row r="216" spans="1:11" ht="12.75" customHeight="1" x14ac:dyDescent="0.2">
      <c r="A216" s="67"/>
      <c r="B216" s="67"/>
      <c r="C216" s="67"/>
      <c r="D216" s="67"/>
      <c r="E216" s="67"/>
      <c r="F216" s="67"/>
      <c r="G216" s="67"/>
      <c r="H216" s="67"/>
      <c r="I216" s="67"/>
      <c r="J216" s="67"/>
      <c r="K216" s="67"/>
    </row>
    <row r="217" spans="1:11" ht="12.75" customHeight="1" x14ac:dyDescent="0.2">
      <c r="A217" s="67"/>
      <c r="B217" s="67"/>
      <c r="C217" s="67"/>
      <c r="D217" s="67"/>
      <c r="E217" s="67"/>
      <c r="F217" s="67"/>
      <c r="G217" s="67"/>
      <c r="H217" s="67"/>
      <c r="I217" s="67"/>
      <c r="J217" s="67"/>
      <c r="K217" s="67"/>
    </row>
    <row r="218" spans="1:11" ht="12.75" customHeight="1" x14ac:dyDescent="0.2">
      <c r="A218" s="67"/>
      <c r="B218" s="67"/>
      <c r="C218" s="67"/>
      <c r="D218" s="67"/>
      <c r="E218" s="67"/>
      <c r="F218" s="67"/>
      <c r="G218" s="67"/>
      <c r="H218" s="67"/>
      <c r="I218" s="67"/>
      <c r="J218" s="67"/>
      <c r="K218" s="67"/>
    </row>
    <row r="219" spans="1:11" ht="12.75" customHeight="1" x14ac:dyDescent="0.2">
      <c r="A219" s="67"/>
      <c r="B219" s="67"/>
      <c r="C219" s="67"/>
      <c r="D219" s="67"/>
      <c r="E219" s="67"/>
      <c r="F219" s="67"/>
      <c r="G219" s="67"/>
      <c r="H219" s="67"/>
      <c r="I219" s="67"/>
      <c r="J219" s="67"/>
      <c r="K219" s="67"/>
    </row>
    <row r="220" spans="1:11" ht="12.75" customHeight="1" x14ac:dyDescent="0.2">
      <c r="A220" s="67"/>
      <c r="B220" s="67"/>
      <c r="C220" s="67"/>
      <c r="D220" s="67"/>
      <c r="E220" s="67"/>
      <c r="F220" s="67"/>
      <c r="G220" s="67"/>
      <c r="H220" s="67"/>
      <c r="I220" s="67"/>
      <c r="J220" s="67"/>
      <c r="K220" s="67"/>
    </row>
    <row r="221" spans="1:11" ht="12.75" customHeight="1" x14ac:dyDescent="0.2">
      <c r="A221" s="67"/>
      <c r="B221" s="67"/>
      <c r="C221" s="67"/>
      <c r="D221" s="67"/>
      <c r="E221" s="67"/>
      <c r="F221" s="67"/>
      <c r="G221" s="67"/>
      <c r="H221" s="67"/>
      <c r="I221" s="67"/>
      <c r="J221" s="67"/>
      <c r="K221" s="67"/>
    </row>
    <row r="222" spans="1:11" ht="12.75" customHeight="1" x14ac:dyDescent="0.2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</row>
    <row r="223" spans="1:11" ht="12.75" customHeight="1" x14ac:dyDescent="0.2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</row>
    <row r="224" spans="1:11" ht="12.75" customHeight="1" x14ac:dyDescent="0.2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</row>
    <row r="225" spans="1:11" ht="12.75" customHeight="1" x14ac:dyDescent="0.2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</row>
    <row r="226" spans="1:11" ht="12.75" customHeight="1" x14ac:dyDescent="0.2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</row>
    <row r="227" spans="1:11" ht="12.75" customHeight="1" x14ac:dyDescent="0.2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</row>
    <row r="228" spans="1:11" ht="12.75" customHeight="1" x14ac:dyDescent="0.2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</row>
    <row r="229" spans="1:11" ht="12.75" customHeight="1" x14ac:dyDescent="0.2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</row>
    <row r="230" spans="1:11" ht="12.75" customHeight="1" x14ac:dyDescent="0.2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</row>
    <row r="231" spans="1:11" ht="12.75" customHeight="1" x14ac:dyDescent="0.2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</row>
    <row r="232" spans="1:11" ht="12.75" customHeight="1" x14ac:dyDescent="0.2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</row>
    <row r="233" spans="1:11" ht="12.75" customHeight="1" x14ac:dyDescent="0.2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</row>
    <row r="234" spans="1:11" ht="12.75" customHeight="1" x14ac:dyDescent="0.2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</row>
    <row r="235" spans="1:11" ht="12.75" customHeight="1" x14ac:dyDescent="0.2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</row>
    <row r="236" spans="1:11" ht="12.75" customHeight="1" x14ac:dyDescent="0.2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</row>
    <row r="237" spans="1:11" ht="12.75" customHeight="1" x14ac:dyDescent="0.2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</row>
    <row r="238" spans="1:11" ht="12.75" customHeight="1" x14ac:dyDescent="0.2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</row>
    <row r="239" spans="1:11" ht="12.75" customHeight="1" x14ac:dyDescent="0.2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</row>
    <row r="240" spans="1:11" ht="12.75" customHeight="1" x14ac:dyDescent="0.2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</row>
    <row r="241" spans="1:11" ht="12.75" customHeight="1" x14ac:dyDescent="0.2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</row>
    <row r="242" spans="1:11" ht="12.75" customHeight="1" x14ac:dyDescent="0.2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</row>
    <row r="243" spans="1:11" ht="12.75" customHeight="1" x14ac:dyDescent="0.2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</row>
    <row r="244" spans="1:11" ht="12.75" customHeight="1" x14ac:dyDescent="0.2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</row>
    <row r="245" spans="1:11" ht="12.75" customHeight="1" x14ac:dyDescent="0.2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</row>
    <row r="246" spans="1:11" ht="12.75" customHeight="1" x14ac:dyDescent="0.2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</row>
    <row r="247" spans="1:11" ht="12.75" customHeight="1" x14ac:dyDescent="0.2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</row>
    <row r="248" spans="1:11" ht="12.75" customHeight="1" x14ac:dyDescent="0.2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</row>
    <row r="249" spans="1:11" ht="12.75" customHeight="1" x14ac:dyDescent="0.2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</row>
    <row r="250" spans="1:11" ht="12.75" customHeight="1" x14ac:dyDescent="0.2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</row>
    <row r="251" spans="1:11" ht="12.75" customHeight="1" x14ac:dyDescent="0.2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</row>
    <row r="252" spans="1:11" ht="12.75" customHeight="1" x14ac:dyDescent="0.2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</row>
    <row r="253" spans="1:11" ht="12.75" customHeight="1" x14ac:dyDescent="0.2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</row>
    <row r="254" spans="1:11" ht="12.75" customHeight="1" x14ac:dyDescent="0.2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</row>
    <row r="255" spans="1:11" ht="12.75" customHeight="1" x14ac:dyDescent="0.2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</row>
    <row r="256" spans="1:11" ht="12.75" customHeight="1" x14ac:dyDescent="0.2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</row>
    <row r="257" spans="1:11" ht="12.75" customHeight="1" x14ac:dyDescent="0.2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</row>
    <row r="258" spans="1:11" ht="12.75" customHeight="1" x14ac:dyDescent="0.2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</row>
    <row r="259" spans="1:11" ht="12.75" customHeight="1" x14ac:dyDescent="0.2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</row>
    <row r="260" spans="1:11" ht="12.75" customHeight="1" x14ac:dyDescent="0.2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</row>
    <row r="261" spans="1:11" ht="12.75" customHeight="1" x14ac:dyDescent="0.2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</row>
    <row r="262" spans="1:11" ht="12.75" customHeight="1" x14ac:dyDescent="0.2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</row>
    <row r="263" spans="1:11" ht="12.75" customHeight="1" x14ac:dyDescent="0.2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</row>
    <row r="264" spans="1:11" ht="12.75" customHeight="1" x14ac:dyDescent="0.2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</row>
    <row r="265" spans="1:11" ht="12.75" customHeight="1" x14ac:dyDescent="0.2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</row>
    <row r="266" spans="1:11" ht="12.75" customHeight="1" x14ac:dyDescent="0.2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</row>
    <row r="267" spans="1:11" ht="12.75" customHeight="1" x14ac:dyDescent="0.2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</row>
    <row r="268" spans="1:11" ht="12.75" customHeight="1" x14ac:dyDescent="0.2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</row>
    <row r="269" spans="1:11" ht="12.75" customHeight="1" x14ac:dyDescent="0.2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</row>
    <row r="270" spans="1:11" ht="12.75" customHeight="1" x14ac:dyDescent="0.2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</row>
    <row r="271" spans="1:11" ht="12.75" customHeight="1" x14ac:dyDescent="0.2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</row>
    <row r="272" spans="1:11" ht="12.75" customHeight="1" x14ac:dyDescent="0.2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</row>
    <row r="273" spans="1:11" ht="12.75" customHeight="1" x14ac:dyDescent="0.2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</row>
    <row r="274" spans="1:11" ht="12.75" customHeight="1" x14ac:dyDescent="0.2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</row>
    <row r="275" spans="1:11" ht="12.75" customHeight="1" x14ac:dyDescent="0.2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</row>
    <row r="276" spans="1:11" ht="12.75" customHeight="1" x14ac:dyDescent="0.2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</row>
    <row r="277" spans="1:11" ht="12.75" customHeight="1" x14ac:dyDescent="0.2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</row>
    <row r="278" spans="1:11" ht="12.75" customHeight="1" x14ac:dyDescent="0.2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</row>
    <row r="279" spans="1:11" ht="12.75" customHeight="1" x14ac:dyDescent="0.2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</row>
    <row r="280" spans="1:11" ht="12.75" customHeight="1" x14ac:dyDescent="0.2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</row>
    <row r="281" spans="1:11" ht="12.75" customHeight="1" x14ac:dyDescent="0.2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</row>
    <row r="282" spans="1:11" ht="12.75" customHeight="1" x14ac:dyDescent="0.2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</row>
    <row r="283" spans="1:11" ht="12.75" customHeight="1" x14ac:dyDescent="0.2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</row>
    <row r="284" spans="1:11" ht="12.75" customHeight="1" x14ac:dyDescent="0.2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</row>
    <row r="285" spans="1:11" ht="12.75" customHeight="1" x14ac:dyDescent="0.2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</row>
    <row r="286" spans="1:11" ht="12.75" customHeight="1" x14ac:dyDescent="0.2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</row>
    <row r="287" spans="1:11" ht="12.75" customHeight="1" x14ac:dyDescent="0.2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</row>
    <row r="288" spans="1:11" ht="12.75" customHeight="1" x14ac:dyDescent="0.2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</row>
    <row r="289" spans="1:11" ht="12.75" customHeight="1" x14ac:dyDescent="0.2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</row>
    <row r="290" spans="1:11" ht="12.75" customHeight="1" x14ac:dyDescent="0.2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</row>
    <row r="291" spans="1:11" ht="12.75" customHeight="1" x14ac:dyDescent="0.2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</row>
    <row r="292" spans="1:11" ht="12.75" customHeight="1" x14ac:dyDescent="0.2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</row>
    <row r="293" spans="1:11" ht="12.75" customHeight="1" x14ac:dyDescent="0.2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</row>
    <row r="294" spans="1:11" ht="12.75" customHeight="1" x14ac:dyDescent="0.2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</row>
    <row r="295" spans="1:11" ht="12.75" customHeight="1" x14ac:dyDescent="0.2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</row>
    <row r="296" spans="1:11" ht="12.75" customHeight="1" x14ac:dyDescent="0.2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</row>
    <row r="297" spans="1:11" ht="12.75" customHeight="1" x14ac:dyDescent="0.2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</row>
    <row r="298" spans="1:11" ht="12.75" customHeight="1" x14ac:dyDescent="0.2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</row>
    <row r="299" spans="1:11" ht="12.75" customHeight="1" x14ac:dyDescent="0.2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</row>
    <row r="300" spans="1:11" ht="12.75" customHeight="1" x14ac:dyDescent="0.2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</row>
    <row r="301" spans="1:11" ht="12.75" customHeight="1" x14ac:dyDescent="0.2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</row>
    <row r="302" spans="1:11" ht="12.75" customHeight="1" x14ac:dyDescent="0.2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</row>
    <row r="303" spans="1:11" ht="12.75" customHeight="1" x14ac:dyDescent="0.2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</row>
    <row r="304" spans="1:11" ht="12.75" customHeight="1" x14ac:dyDescent="0.2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</row>
    <row r="305" spans="1:11" ht="12.75" customHeight="1" x14ac:dyDescent="0.2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</row>
    <row r="306" spans="1:11" ht="12.75" customHeight="1" x14ac:dyDescent="0.2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</row>
    <row r="307" spans="1:11" ht="12.75" customHeight="1" x14ac:dyDescent="0.2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</row>
    <row r="308" spans="1:11" ht="12.75" customHeight="1" x14ac:dyDescent="0.2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</row>
    <row r="309" spans="1:11" ht="12.75" customHeight="1" x14ac:dyDescent="0.2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</row>
    <row r="310" spans="1:11" ht="12.75" customHeight="1" x14ac:dyDescent="0.2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</row>
    <row r="311" spans="1:11" ht="12.75" customHeight="1" x14ac:dyDescent="0.2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</row>
    <row r="312" spans="1:11" ht="12.75" customHeight="1" x14ac:dyDescent="0.2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</row>
    <row r="313" spans="1:11" ht="12.75" customHeight="1" x14ac:dyDescent="0.2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</row>
    <row r="314" spans="1:11" ht="12.75" customHeight="1" x14ac:dyDescent="0.2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</row>
    <row r="315" spans="1:11" ht="12.75" customHeight="1" x14ac:dyDescent="0.2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</row>
    <row r="316" spans="1:11" ht="12.75" customHeight="1" x14ac:dyDescent="0.2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</row>
    <row r="317" spans="1:11" ht="12.75" customHeight="1" x14ac:dyDescent="0.2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</row>
    <row r="318" spans="1:11" ht="12.75" customHeight="1" x14ac:dyDescent="0.2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</row>
    <row r="319" spans="1:11" ht="12.75" customHeight="1" x14ac:dyDescent="0.2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</row>
    <row r="320" spans="1:11" ht="12.75" customHeight="1" x14ac:dyDescent="0.2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</row>
    <row r="321" spans="1:11" ht="12.75" customHeight="1" x14ac:dyDescent="0.2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</row>
    <row r="322" spans="1:11" ht="12.75" customHeight="1" x14ac:dyDescent="0.2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</row>
    <row r="323" spans="1:11" ht="12.75" customHeight="1" x14ac:dyDescent="0.2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</row>
    <row r="324" spans="1:11" ht="12.75" customHeight="1" x14ac:dyDescent="0.2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</row>
    <row r="325" spans="1:11" ht="12.75" customHeight="1" x14ac:dyDescent="0.2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</row>
    <row r="326" spans="1:11" ht="12.75" customHeight="1" x14ac:dyDescent="0.2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</row>
    <row r="327" spans="1:11" ht="12.75" customHeight="1" x14ac:dyDescent="0.2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</row>
    <row r="328" spans="1:11" ht="12.75" customHeight="1" x14ac:dyDescent="0.2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</row>
    <row r="329" spans="1:11" ht="12.75" customHeight="1" x14ac:dyDescent="0.2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</row>
    <row r="330" spans="1:11" ht="12.75" customHeight="1" x14ac:dyDescent="0.2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</row>
    <row r="331" spans="1:11" ht="12.75" customHeight="1" x14ac:dyDescent="0.2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</row>
    <row r="332" spans="1:11" ht="12.75" customHeight="1" x14ac:dyDescent="0.2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</row>
    <row r="333" spans="1:11" ht="12.75" customHeight="1" x14ac:dyDescent="0.2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</row>
    <row r="334" spans="1:11" ht="12.75" customHeight="1" x14ac:dyDescent="0.2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</row>
    <row r="335" spans="1:11" ht="12.75" customHeight="1" x14ac:dyDescent="0.2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</row>
    <row r="336" spans="1:11" ht="12.75" customHeight="1" x14ac:dyDescent="0.2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</row>
    <row r="337" spans="1:11" ht="12.75" customHeight="1" x14ac:dyDescent="0.2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</row>
    <row r="338" spans="1:11" ht="12.75" customHeight="1" x14ac:dyDescent="0.2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</row>
    <row r="339" spans="1:11" ht="12.75" customHeight="1" x14ac:dyDescent="0.2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</row>
    <row r="340" spans="1:11" ht="12.75" customHeight="1" x14ac:dyDescent="0.2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</row>
    <row r="341" spans="1:11" ht="12.75" customHeight="1" x14ac:dyDescent="0.2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</row>
    <row r="342" spans="1:11" ht="12.75" customHeight="1" x14ac:dyDescent="0.2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</row>
    <row r="343" spans="1:11" ht="12.75" customHeight="1" x14ac:dyDescent="0.2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</row>
    <row r="344" spans="1:11" ht="12.75" customHeight="1" x14ac:dyDescent="0.2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</row>
    <row r="345" spans="1:11" ht="12.75" customHeight="1" x14ac:dyDescent="0.2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</row>
    <row r="346" spans="1:11" ht="12.75" customHeight="1" x14ac:dyDescent="0.2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</row>
    <row r="347" spans="1:11" ht="12.75" customHeight="1" x14ac:dyDescent="0.2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</row>
    <row r="348" spans="1:11" ht="12.75" customHeight="1" x14ac:dyDescent="0.2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</row>
    <row r="349" spans="1:11" ht="12.75" customHeight="1" x14ac:dyDescent="0.2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</row>
    <row r="350" spans="1:11" ht="12.75" customHeight="1" x14ac:dyDescent="0.2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</row>
    <row r="351" spans="1:11" ht="12.75" customHeight="1" x14ac:dyDescent="0.2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</row>
    <row r="352" spans="1:11" ht="12.75" customHeight="1" x14ac:dyDescent="0.2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</row>
    <row r="353" spans="1:11" ht="12.75" customHeight="1" x14ac:dyDescent="0.2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</row>
    <row r="354" spans="1:11" ht="12.75" customHeight="1" x14ac:dyDescent="0.2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</row>
    <row r="355" spans="1:11" ht="12.75" customHeight="1" x14ac:dyDescent="0.2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</row>
    <row r="356" spans="1:11" ht="12.75" customHeight="1" x14ac:dyDescent="0.2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</row>
    <row r="357" spans="1:11" ht="12.75" customHeight="1" x14ac:dyDescent="0.2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</row>
    <row r="358" spans="1:11" ht="12.75" customHeight="1" x14ac:dyDescent="0.2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</row>
    <row r="359" spans="1:11" ht="12.75" customHeight="1" x14ac:dyDescent="0.2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</row>
    <row r="360" spans="1:11" ht="12.75" customHeight="1" x14ac:dyDescent="0.2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</row>
    <row r="361" spans="1:11" ht="12.75" customHeight="1" x14ac:dyDescent="0.2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</row>
    <row r="362" spans="1:11" ht="12.75" customHeight="1" x14ac:dyDescent="0.2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</row>
    <row r="363" spans="1:11" ht="12.75" customHeight="1" x14ac:dyDescent="0.2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</row>
    <row r="364" spans="1:11" ht="12.75" customHeight="1" x14ac:dyDescent="0.2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</row>
    <row r="365" spans="1:11" ht="12.75" customHeight="1" x14ac:dyDescent="0.2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</row>
    <row r="366" spans="1:11" ht="12.75" customHeight="1" x14ac:dyDescent="0.2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</row>
    <row r="367" spans="1:11" ht="12.75" customHeight="1" x14ac:dyDescent="0.2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</row>
    <row r="368" spans="1:11" ht="12.75" customHeight="1" x14ac:dyDescent="0.2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</row>
    <row r="369" spans="1:11" ht="12.75" customHeight="1" x14ac:dyDescent="0.2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</row>
    <row r="370" spans="1:11" ht="12.75" customHeight="1" x14ac:dyDescent="0.2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</row>
    <row r="371" spans="1:11" ht="12.75" customHeight="1" x14ac:dyDescent="0.2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</row>
    <row r="372" spans="1:11" ht="12.75" customHeight="1" x14ac:dyDescent="0.2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</row>
    <row r="373" spans="1:11" ht="12.75" customHeight="1" x14ac:dyDescent="0.2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</row>
    <row r="374" spans="1:11" ht="12.75" customHeight="1" x14ac:dyDescent="0.2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</row>
    <row r="375" spans="1:11" ht="12.75" customHeight="1" x14ac:dyDescent="0.2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</row>
    <row r="376" spans="1:11" ht="12.75" customHeight="1" x14ac:dyDescent="0.2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</row>
    <row r="377" spans="1:11" ht="12.75" customHeight="1" x14ac:dyDescent="0.2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</row>
    <row r="378" spans="1:11" ht="12.75" customHeight="1" x14ac:dyDescent="0.2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</row>
    <row r="379" spans="1:11" ht="12.75" customHeight="1" x14ac:dyDescent="0.2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</row>
    <row r="380" spans="1:11" ht="12.75" customHeight="1" x14ac:dyDescent="0.2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</row>
    <row r="381" spans="1:11" ht="12.75" customHeight="1" x14ac:dyDescent="0.2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</row>
    <row r="382" spans="1:11" ht="12.75" customHeight="1" x14ac:dyDescent="0.2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</row>
    <row r="383" spans="1:11" ht="12.75" customHeight="1" x14ac:dyDescent="0.2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</row>
    <row r="384" spans="1:11" ht="12.75" customHeight="1" x14ac:dyDescent="0.2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</row>
    <row r="385" spans="1:11" ht="12.75" customHeight="1" x14ac:dyDescent="0.2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</row>
    <row r="386" spans="1:11" ht="12.75" customHeight="1" x14ac:dyDescent="0.2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</row>
    <row r="387" spans="1:11" ht="12.75" customHeight="1" x14ac:dyDescent="0.2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</row>
    <row r="388" spans="1:11" ht="12.75" customHeight="1" x14ac:dyDescent="0.2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</row>
    <row r="389" spans="1:11" ht="12.75" customHeight="1" x14ac:dyDescent="0.2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</row>
    <row r="390" spans="1:11" ht="12.75" customHeight="1" x14ac:dyDescent="0.2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</row>
    <row r="391" spans="1:11" ht="12.75" customHeight="1" x14ac:dyDescent="0.2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</row>
    <row r="392" spans="1:11" ht="12.75" customHeight="1" x14ac:dyDescent="0.2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</row>
    <row r="393" spans="1:11" ht="12.75" customHeight="1" x14ac:dyDescent="0.2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</row>
    <row r="394" spans="1:11" ht="12.75" customHeight="1" x14ac:dyDescent="0.2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</row>
    <row r="395" spans="1:11" ht="12.75" customHeight="1" x14ac:dyDescent="0.2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</row>
    <row r="396" spans="1:11" ht="12.75" customHeight="1" x14ac:dyDescent="0.2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</row>
    <row r="397" spans="1:11" ht="12.75" customHeight="1" x14ac:dyDescent="0.2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</row>
    <row r="398" spans="1:11" ht="12.75" customHeight="1" x14ac:dyDescent="0.2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</row>
    <row r="399" spans="1:11" ht="12.75" customHeight="1" x14ac:dyDescent="0.2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</row>
    <row r="400" spans="1:11" ht="12.75" customHeight="1" x14ac:dyDescent="0.2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</row>
    <row r="401" spans="1:11" ht="12.75" customHeight="1" x14ac:dyDescent="0.2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</row>
    <row r="402" spans="1:11" ht="12.75" customHeight="1" x14ac:dyDescent="0.2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</row>
    <row r="403" spans="1:11" ht="12.75" customHeight="1" x14ac:dyDescent="0.2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</row>
    <row r="404" spans="1:11" ht="12.75" customHeight="1" x14ac:dyDescent="0.2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</row>
    <row r="405" spans="1:11" ht="12.75" customHeight="1" x14ac:dyDescent="0.2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</row>
    <row r="406" spans="1:11" ht="12.75" customHeight="1" x14ac:dyDescent="0.2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</row>
    <row r="407" spans="1:11" ht="12.75" customHeight="1" x14ac:dyDescent="0.2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</row>
    <row r="408" spans="1:11" ht="12.75" customHeight="1" x14ac:dyDescent="0.2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</row>
    <row r="409" spans="1:11" ht="12.75" customHeight="1" x14ac:dyDescent="0.2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</row>
    <row r="410" spans="1:11" ht="12.75" customHeight="1" x14ac:dyDescent="0.2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</row>
    <row r="411" spans="1:11" ht="12.75" customHeight="1" x14ac:dyDescent="0.2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</row>
    <row r="412" spans="1:11" ht="12.75" customHeight="1" x14ac:dyDescent="0.2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</row>
    <row r="413" spans="1:11" ht="12.75" customHeight="1" x14ac:dyDescent="0.2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</row>
    <row r="414" spans="1:11" ht="12.75" customHeight="1" x14ac:dyDescent="0.2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</row>
    <row r="415" spans="1:11" ht="12.75" customHeight="1" x14ac:dyDescent="0.2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</row>
    <row r="416" spans="1:11" ht="12.75" customHeight="1" x14ac:dyDescent="0.2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</row>
    <row r="417" spans="1:11" ht="12.75" customHeight="1" x14ac:dyDescent="0.2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</row>
    <row r="418" spans="1:11" ht="12.75" customHeight="1" x14ac:dyDescent="0.2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</row>
    <row r="419" spans="1:11" ht="12.75" customHeight="1" x14ac:dyDescent="0.2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</row>
    <row r="420" spans="1:11" ht="12.75" customHeight="1" x14ac:dyDescent="0.2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</row>
    <row r="421" spans="1:11" ht="12.75" customHeight="1" x14ac:dyDescent="0.2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</row>
    <row r="422" spans="1:11" ht="12.75" customHeight="1" x14ac:dyDescent="0.2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</row>
    <row r="423" spans="1:11" ht="12.75" customHeight="1" x14ac:dyDescent="0.2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</row>
    <row r="424" spans="1:11" ht="12.75" customHeight="1" x14ac:dyDescent="0.2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</row>
    <row r="425" spans="1:11" ht="12.75" customHeight="1" x14ac:dyDescent="0.2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</row>
    <row r="426" spans="1:11" ht="12.75" customHeight="1" x14ac:dyDescent="0.2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</row>
    <row r="427" spans="1:11" ht="12.75" customHeight="1" x14ac:dyDescent="0.2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</row>
    <row r="428" spans="1:11" ht="12.75" customHeight="1" x14ac:dyDescent="0.2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</row>
    <row r="429" spans="1:11" ht="12.75" customHeight="1" x14ac:dyDescent="0.2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</row>
    <row r="430" spans="1:11" ht="12.75" customHeight="1" x14ac:dyDescent="0.2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</row>
    <row r="431" spans="1:11" ht="12.75" customHeight="1" x14ac:dyDescent="0.2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</row>
    <row r="432" spans="1:11" ht="12.75" customHeight="1" x14ac:dyDescent="0.2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</row>
    <row r="433" spans="1:11" ht="12.75" customHeight="1" x14ac:dyDescent="0.2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</row>
    <row r="434" spans="1:11" ht="12.75" customHeight="1" x14ac:dyDescent="0.2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</row>
    <row r="435" spans="1:11" ht="12.75" customHeight="1" x14ac:dyDescent="0.2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</row>
    <row r="436" spans="1:11" ht="12.75" customHeight="1" x14ac:dyDescent="0.2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</row>
    <row r="437" spans="1:11" ht="12.75" customHeight="1" x14ac:dyDescent="0.2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</row>
    <row r="438" spans="1:11" ht="12.75" customHeight="1" x14ac:dyDescent="0.2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</row>
    <row r="439" spans="1:11" ht="12.75" customHeight="1" x14ac:dyDescent="0.2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</row>
    <row r="440" spans="1:11" ht="12.75" customHeight="1" x14ac:dyDescent="0.2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</row>
    <row r="441" spans="1:11" ht="12.75" customHeight="1" x14ac:dyDescent="0.2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</row>
    <row r="442" spans="1:11" ht="12.75" customHeight="1" x14ac:dyDescent="0.2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</row>
    <row r="443" spans="1:11" ht="12.75" customHeight="1" x14ac:dyDescent="0.2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</row>
    <row r="444" spans="1:11" ht="12.75" customHeight="1" x14ac:dyDescent="0.2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</row>
    <row r="445" spans="1:11" ht="12.75" customHeight="1" x14ac:dyDescent="0.2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</row>
    <row r="446" spans="1:11" ht="12.75" customHeight="1" x14ac:dyDescent="0.2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</row>
    <row r="447" spans="1:11" ht="12.75" customHeight="1" x14ac:dyDescent="0.2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</row>
    <row r="448" spans="1:11" ht="12.75" customHeight="1" x14ac:dyDescent="0.2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</row>
    <row r="449" spans="1:11" ht="12.75" customHeight="1" x14ac:dyDescent="0.2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</row>
    <row r="450" spans="1:11" ht="12.75" customHeight="1" x14ac:dyDescent="0.2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</row>
    <row r="451" spans="1:11" ht="12.75" customHeight="1" x14ac:dyDescent="0.2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</row>
    <row r="452" spans="1:11" ht="12.75" customHeight="1" x14ac:dyDescent="0.2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</row>
    <row r="453" spans="1:11" ht="12.75" customHeight="1" x14ac:dyDescent="0.2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</row>
    <row r="454" spans="1:11" ht="12.75" customHeight="1" x14ac:dyDescent="0.2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</row>
    <row r="455" spans="1:11" ht="12.75" customHeight="1" x14ac:dyDescent="0.2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</row>
    <row r="456" spans="1:11" ht="12.75" customHeight="1" x14ac:dyDescent="0.2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</row>
    <row r="457" spans="1:11" ht="12.75" customHeight="1" x14ac:dyDescent="0.2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</row>
    <row r="458" spans="1:11" ht="12.75" customHeight="1" x14ac:dyDescent="0.2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</row>
    <row r="459" spans="1:11" ht="12.75" customHeight="1" x14ac:dyDescent="0.2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</row>
    <row r="460" spans="1:11" ht="12.75" customHeight="1" x14ac:dyDescent="0.2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</row>
    <row r="461" spans="1:11" ht="12.75" customHeight="1" x14ac:dyDescent="0.2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</row>
    <row r="462" spans="1:11" ht="12.75" customHeight="1" x14ac:dyDescent="0.2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</row>
    <row r="463" spans="1:11" ht="12.75" customHeight="1" x14ac:dyDescent="0.2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</row>
    <row r="464" spans="1:11" ht="12.75" customHeight="1" x14ac:dyDescent="0.2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</row>
    <row r="465" spans="1:11" ht="12.75" customHeight="1" x14ac:dyDescent="0.2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</row>
    <row r="466" spans="1:11" ht="12.75" customHeight="1" x14ac:dyDescent="0.2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</row>
    <row r="467" spans="1:11" ht="12.75" customHeight="1" x14ac:dyDescent="0.2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</row>
    <row r="468" spans="1:11" ht="12.75" customHeight="1" x14ac:dyDescent="0.2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</row>
    <row r="469" spans="1:11" ht="12.75" customHeight="1" x14ac:dyDescent="0.2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</row>
    <row r="470" spans="1:11" ht="12.75" customHeight="1" x14ac:dyDescent="0.2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</row>
    <row r="471" spans="1:11" ht="12.75" customHeight="1" x14ac:dyDescent="0.2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</row>
    <row r="472" spans="1:11" ht="12.75" customHeight="1" x14ac:dyDescent="0.2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</row>
    <row r="473" spans="1:11" ht="12.75" customHeight="1" x14ac:dyDescent="0.2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</row>
    <row r="474" spans="1:11" ht="12.75" customHeight="1" x14ac:dyDescent="0.2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</row>
    <row r="475" spans="1:11" ht="12.75" customHeight="1" x14ac:dyDescent="0.2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</row>
    <row r="476" spans="1:11" ht="12.75" customHeight="1" x14ac:dyDescent="0.2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</row>
    <row r="477" spans="1:11" ht="12.75" customHeight="1" x14ac:dyDescent="0.2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</row>
    <row r="478" spans="1:11" ht="12.75" customHeight="1" x14ac:dyDescent="0.2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</row>
    <row r="479" spans="1:11" ht="12.75" customHeight="1" x14ac:dyDescent="0.2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</row>
    <row r="480" spans="1:11" ht="12.75" customHeight="1" x14ac:dyDescent="0.2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</row>
    <row r="481" spans="1:11" ht="12.75" customHeight="1" x14ac:dyDescent="0.2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</row>
    <row r="482" spans="1:11" ht="12.75" customHeight="1" x14ac:dyDescent="0.2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</row>
    <row r="483" spans="1:11" ht="12.75" customHeight="1" x14ac:dyDescent="0.2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</row>
    <row r="484" spans="1:11" ht="12.75" customHeight="1" x14ac:dyDescent="0.2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</row>
    <row r="485" spans="1:11" ht="12.75" customHeight="1" x14ac:dyDescent="0.2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</row>
    <row r="486" spans="1:11" ht="12.75" customHeight="1" x14ac:dyDescent="0.2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</row>
    <row r="487" spans="1:11" ht="12.75" customHeight="1" x14ac:dyDescent="0.2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</row>
    <row r="488" spans="1:11" ht="12.75" customHeight="1" x14ac:dyDescent="0.2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</row>
    <row r="489" spans="1:11" ht="12.75" customHeight="1" x14ac:dyDescent="0.2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</row>
    <row r="490" spans="1:11" ht="12.75" customHeight="1" x14ac:dyDescent="0.2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</row>
    <row r="491" spans="1:11" ht="12.75" customHeight="1" x14ac:dyDescent="0.2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</row>
    <row r="492" spans="1:11" ht="12.75" customHeight="1" x14ac:dyDescent="0.2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</row>
    <row r="493" spans="1:11" ht="12.75" customHeight="1" x14ac:dyDescent="0.2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</row>
    <row r="494" spans="1:11" ht="12.75" customHeight="1" x14ac:dyDescent="0.2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</row>
    <row r="495" spans="1:11" ht="12.75" customHeight="1" x14ac:dyDescent="0.2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</row>
    <row r="496" spans="1:11" ht="12.75" customHeight="1" x14ac:dyDescent="0.2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</row>
    <row r="497" spans="1:11" ht="12.75" customHeight="1" x14ac:dyDescent="0.2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</row>
    <row r="498" spans="1:11" ht="12.75" customHeight="1" x14ac:dyDescent="0.2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</row>
    <row r="499" spans="1:11" ht="12.75" customHeight="1" x14ac:dyDescent="0.2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</row>
    <row r="500" spans="1:11" ht="12.75" customHeight="1" x14ac:dyDescent="0.2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</row>
    <row r="501" spans="1:11" ht="12.75" customHeight="1" x14ac:dyDescent="0.2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</row>
    <row r="502" spans="1:11" ht="12.75" customHeight="1" x14ac:dyDescent="0.2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</row>
    <row r="503" spans="1:11" ht="12.75" customHeight="1" x14ac:dyDescent="0.2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</row>
    <row r="504" spans="1:11" ht="12.75" customHeight="1" x14ac:dyDescent="0.2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</row>
    <row r="505" spans="1:11" ht="12.75" customHeight="1" x14ac:dyDescent="0.2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</row>
    <row r="506" spans="1:11" ht="12.75" customHeight="1" x14ac:dyDescent="0.2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</row>
    <row r="507" spans="1:11" ht="12.75" customHeight="1" x14ac:dyDescent="0.2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</row>
    <row r="508" spans="1:11" ht="12.75" customHeight="1" x14ac:dyDescent="0.2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</row>
    <row r="509" spans="1:11" ht="12.75" customHeight="1" x14ac:dyDescent="0.2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</row>
    <row r="510" spans="1:11" ht="12.75" customHeight="1" x14ac:dyDescent="0.2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</row>
    <row r="511" spans="1:11" ht="12.75" customHeight="1" x14ac:dyDescent="0.2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</row>
    <row r="512" spans="1:11" ht="12.75" customHeight="1" x14ac:dyDescent="0.2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</row>
    <row r="513" spans="1:11" ht="12.75" customHeight="1" x14ac:dyDescent="0.2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</row>
    <row r="514" spans="1:11" ht="12.75" customHeight="1" x14ac:dyDescent="0.2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</row>
    <row r="515" spans="1:11" ht="12.75" customHeight="1" x14ac:dyDescent="0.2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</row>
    <row r="516" spans="1:11" ht="12.75" customHeight="1" x14ac:dyDescent="0.2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</row>
    <row r="517" spans="1:11" ht="12.75" customHeight="1" x14ac:dyDescent="0.2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</row>
    <row r="518" spans="1:11" ht="12.75" customHeight="1" x14ac:dyDescent="0.2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</row>
    <row r="519" spans="1:11" ht="12.75" customHeight="1" x14ac:dyDescent="0.2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</row>
    <row r="520" spans="1:11" ht="12.75" customHeight="1" x14ac:dyDescent="0.2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</row>
    <row r="521" spans="1:11" ht="12.75" customHeight="1" x14ac:dyDescent="0.2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</row>
    <row r="522" spans="1:11" ht="12.75" customHeight="1" x14ac:dyDescent="0.2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</row>
    <row r="523" spans="1:11" ht="12.75" customHeight="1" x14ac:dyDescent="0.2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</row>
    <row r="524" spans="1:11" ht="12.75" customHeight="1" x14ac:dyDescent="0.2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</row>
    <row r="525" spans="1:11" ht="12.75" customHeight="1" x14ac:dyDescent="0.2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</row>
    <row r="526" spans="1:11" ht="12.75" customHeight="1" x14ac:dyDescent="0.2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</row>
    <row r="527" spans="1:11" ht="12.75" customHeight="1" x14ac:dyDescent="0.2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</row>
    <row r="528" spans="1:11" ht="12.75" customHeight="1" x14ac:dyDescent="0.2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</row>
    <row r="529" spans="1:11" ht="12.75" customHeight="1" x14ac:dyDescent="0.2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</row>
    <row r="530" spans="1:11" ht="12.75" customHeight="1" x14ac:dyDescent="0.2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</row>
    <row r="531" spans="1:11" ht="12.75" customHeight="1" x14ac:dyDescent="0.2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</row>
    <row r="532" spans="1:11" ht="12.75" customHeight="1" x14ac:dyDescent="0.2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</row>
    <row r="533" spans="1:11" ht="12.75" customHeight="1" x14ac:dyDescent="0.2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</row>
    <row r="534" spans="1:11" ht="12.75" customHeight="1" x14ac:dyDescent="0.2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</row>
    <row r="535" spans="1:11" ht="12.75" customHeight="1" x14ac:dyDescent="0.2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</row>
    <row r="536" spans="1:11" ht="12.75" customHeight="1" x14ac:dyDescent="0.2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</row>
    <row r="537" spans="1:11" ht="12.75" customHeight="1" x14ac:dyDescent="0.2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</row>
    <row r="538" spans="1:11" ht="12.75" customHeight="1" x14ac:dyDescent="0.2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</row>
    <row r="539" spans="1:11" ht="12.75" customHeight="1" x14ac:dyDescent="0.2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</row>
    <row r="540" spans="1:11" ht="12.75" customHeight="1" x14ac:dyDescent="0.2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</row>
    <row r="541" spans="1:11" ht="12.75" customHeight="1" x14ac:dyDescent="0.2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</row>
    <row r="542" spans="1:11" ht="12.75" customHeight="1" x14ac:dyDescent="0.2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</row>
    <row r="543" spans="1:11" ht="12.75" customHeight="1" x14ac:dyDescent="0.2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</row>
    <row r="544" spans="1:11" ht="12.75" customHeight="1" x14ac:dyDescent="0.2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</row>
    <row r="545" spans="1:11" ht="12.75" customHeight="1" x14ac:dyDescent="0.2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</row>
    <row r="546" spans="1:11" ht="12.75" customHeight="1" x14ac:dyDescent="0.2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</row>
    <row r="547" spans="1:11" ht="12.75" customHeight="1" x14ac:dyDescent="0.2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</row>
    <row r="548" spans="1:11" ht="12.75" customHeight="1" x14ac:dyDescent="0.2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</row>
    <row r="549" spans="1:11" ht="12.75" customHeight="1" x14ac:dyDescent="0.2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</row>
    <row r="550" spans="1:11" ht="12.75" customHeight="1" x14ac:dyDescent="0.2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</row>
    <row r="551" spans="1:11" ht="12.75" customHeight="1" x14ac:dyDescent="0.2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</row>
    <row r="552" spans="1:11" ht="12.75" customHeight="1" x14ac:dyDescent="0.2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</row>
    <row r="553" spans="1:11" ht="12.75" customHeight="1" x14ac:dyDescent="0.2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</row>
    <row r="554" spans="1:11" ht="12.75" customHeight="1" x14ac:dyDescent="0.2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</row>
    <row r="555" spans="1:11" ht="12.75" customHeight="1" x14ac:dyDescent="0.2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</row>
    <row r="556" spans="1:11" ht="12.75" customHeight="1" x14ac:dyDescent="0.2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</row>
    <row r="557" spans="1:11" ht="12.75" customHeight="1" x14ac:dyDescent="0.2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</row>
    <row r="558" spans="1:11" ht="12.75" customHeight="1" x14ac:dyDescent="0.2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</row>
    <row r="559" spans="1:11" ht="12.75" customHeight="1" x14ac:dyDescent="0.2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</row>
    <row r="560" spans="1:11" ht="12.75" customHeight="1" x14ac:dyDescent="0.2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</row>
    <row r="561" spans="1:11" ht="12.75" customHeight="1" x14ac:dyDescent="0.2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</row>
    <row r="562" spans="1:11" ht="12.75" customHeight="1" x14ac:dyDescent="0.2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</row>
    <row r="563" spans="1:11" ht="12.75" customHeight="1" x14ac:dyDescent="0.2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</row>
    <row r="564" spans="1:11" ht="12.75" customHeight="1" x14ac:dyDescent="0.2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</row>
    <row r="565" spans="1:11" ht="12.75" customHeight="1" x14ac:dyDescent="0.2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</row>
    <row r="566" spans="1:11" ht="12.75" customHeight="1" x14ac:dyDescent="0.2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</row>
    <row r="567" spans="1:11" ht="12.75" customHeight="1" x14ac:dyDescent="0.2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</row>
    <row r="568" spans="1:11" ht="12.75" customHeight="1" x14ac:dyDescent="0.2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</row>
    <row r="569" spans="1:11" ht="12.75" customHeight="1" x14ac:dyDescent="0.2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</row>
    <row r="570" spans="1:11" ht="12.75" customHeight="1" x14ac:dyDescent="0.2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</row>
    <row r="571" spans="1:11" ht="12.75" customHeight="1" x14ac:dyDescent="0.2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</row>
    <row r="572" spans="1:11" ht="12.75" customHeight="1" x14ac:dyDescent="0.2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</row>
    <row r="573" spans="1:11" ht="12.75" customHeight="1" x14ac:dyDescent="0.2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</row>
    <row r="574" spans="1:11" ht="12.75" customHeight="1" x14ac:dyDescent="0.2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</row>
    <row r="575" spans="1:11" ht="12.75" customHeight="1" x14ac:dyDescent="0.2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</row>
    <row r="576" spans="1:11" ht="12.75" customHeight="1" x14ac:dyDescent="0.2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</row>
    <row r="577" spans="1:11" ht="12.75" customHeight="1" x14ac:dyDescent="0.2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</row>
    <row r="578" spans="1:11" ht="12.75" customHeight="1" x14ac:dyDescent="0.2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</row>
    <row r="579" spans="1:11" ht="12.75" customHeight="1" x14ac:dyDescent="0.2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</row>
    <row r="580" spans="1:11" ht="12.75" customHeight="1" x14ac:dyDescent="0.2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</row>
    <row r="581" spans="1:11" ht="12.75" customHeight="1" x14ac:dyDescent="0.2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</row>
    <row r="582" spans="1:11" ht="12.75" customHeight="1" x14ac:dyDescent="0.2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</row>
    <row r="583" spans="1:11" ht="12.75" customHeight="1" x14ac:dyDescent="0.2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</row>
    <row r="584" spans="1:11" ht="12.75" customHeight="1" x14ac:dyDescent="0.2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</row>
    <row r="585" spans="1:11" ht="12.75" customHeight="1" x14ac:dyDescent="0.2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</row>
    <row r="586" spans="1:11" ht="12.75" customHeight="1" x14ac:dyDescent="0.2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</row>
    <row r="587" spans="1:11" ht="12.75" customHeight="1" x14ac:dyDescent="0.2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</row>
    <row r="588" spans="1:11" ht="12.75" customHeight="1" x14ac:dyDescent="0.2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</row>
    <row r="589" spans="1:11" ht="12.75" customHeight="1" x14ac:dyDescent="0.2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</row>
    <row r="590" spans="1:11" ht="12.75" customHeight="1" x14ac:dyDescent="0.2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</row>
    <row r="591" spans="1:11" ht="12.75" customHeight="1" x14ac:dyDescent="0.2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</row>
    <row r="592" spans="1:11" ht="12.75" customHeight="1" x14ac:dyDescent="0.2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</row>
    <row r="593" spans="1:11" ht="12.75" customHeight="1" x14ac:dyDescent="0.2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</row>
    <row r="594" spans="1:11" ht="12.75" customHeight="1" x14ac:dyDescent="0.2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</row>
    <row r="595" spans="1:11" ht="12.75" customHeight="1" x14ac:dyDescent="0.2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</row>
    <row r="596" spans="1:11" ht="12.75" customHeight="1" x14ac:dyDescent="0.2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</row>
    <row r="597" spans="1:11" ht="12.75" customHeight="1" x14ac:dyDescent="0.2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</row>
    <row r="598" spans="1:11" ht="12.75" customHeight="1" x14ac:dyDescent="0.2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</row>
    <row r="599" spans="1:11" ht="12.75" customHeight="1" x14ac:dyDescent="0.2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</row>
    <row r="600" spans="1:11" ht="12.75" customHeight="1" x14ac:dyDescent="0.2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</row>
    <row r="601" spans="1:11" ht="12.75" customHeight="1" x14ac:dyDescent="0.2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</row>
    <row r="602" spans="1:11" ht="12.75" customHeight="1" x14ac:dyDescent="0.2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</row>
    <row r="603" spans="1:11" ht="12.75" customHeight="1" x14ac:dyDescent="0.2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</row>
    <row r="604" spans="1:11" ht="12.75" customHeight="1" x14ac:dyDescent="0.2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</row>
    <row r="605" spans="1:11" ht="12.75" customHeight="1" x14ac:dyDescent="0.2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</row>
    <row r="606" spans="1:11" ht="12.75" customHeight="1" x14ac:dyDescent="0.2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</row>
    <row r="607" spans="1:11" ht="12.75" customHeight="1" x14ac:dyDescent="0.2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</row>
    <row r="608" spans="1:11" ht="12.75" customHeight="1" x14ac:dyDescent="0.2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</row>
    <row r="609" spans="1:11" ht="12.75" customHeight="1" x14ac:dyDescent="0.2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</row>
    <row r="610" spans="1:11" ht="12.75" customHeight="1" x14ac:dyDescent="0.2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</row>
    <row r="611" spans="1:11" ht="12.75" customHeight="1" x14ac:dyDescent="0.2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</row>
    <row r="612" spans="1:11" ht="12.75" customHeight="1" x14ac:dyDescent="0.2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</row>
    <row r="613" spans="1:11" ht="12.75" customHeight="1" x14ac:dyDescent="0.2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</row>
    <row r="614" spans="1:11" ht="12.75" customHeight="1" x14ac:dyDescent="0.2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</row>
    <row r="615" spans="1:11" ht="12.75" customHeight="1" x14ac:dyDescent="0.2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</row>
    <row r="616" spans="1:11" ht="12.75" customHeight="1" x14ac:dyDescent="0.2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</row>
    <row r="617" spans="1:11" ht="12.75" customHeight="1" x14ac:dyDescent="0.2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</row>
    <row r="618" spans="1:11" ht="12.75" customHeight="1" x14ac:dyDescent="0.2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</row>
    <row r="619" spans="1:11" ht="12.75" customHeight="1" x14ac:dyDescent="0.2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</row>
    <row r="620" spans="1:11" ht="12.75" customHeight="1" x14ac:dyDescent="0.2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</row>
    <row r="621" spans="1:11" ht="12.75" customHeight="1" x14ac:dyDescent="0.2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</row>
    <row r="622" spans="1:11" ht="12.75" customHeight="1" x14ac:dyDescent="0.2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</row>
    <row r="623" spans="1:11" ht="12.75" customHeight="1" x14ac:dyDescent="0.2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</row>
    <row r="624" spans="1:11" ht="12.75" customHeight="1" x14ac:dyDescent="0.2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</row>
    <row r="625" spans="1:11" ht="12.75" customHeight="1" x14ac:dyDescent="0.2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</row>
    <row r="626" spans="1:11" ht="12.75" customHeight="1" x14ac:dyDescent="0.2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</row>
    <row r="627" spans="1:11" ht="12.75" customHeight="1" x14ac:dyDescent="0.2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</row>
    <row r="628" spans="1:11" ht="12.75" customHeight="1" x14ac:dyDescent="0.2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</row>
    <row r="629" spans="1:11" ht="12.75" customHeight="1" x14ac:dyDescent="0.2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</row>
    <row r="630" spans="1:11" ht="12.75" customHeight="1" x14ac:dyDescent="0.2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</row>
    <row r="631" spans="1:11" ht="12.75" customHeight="1" x14ac:dyDescent="0.2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</row>
    <row r="632" spans="1:11" ht="12.75" customHeight="1" x14ac:dyDescent="0.2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</row>
    <row r="633" spans="1:11" ht="12.75" customHeight="1" x14ac:dyDescent="0.2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</row>
    <row r="634" spans="1:11" ht="12.75" customHeight="1" x14ac:dyDescent="0.2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</row>
    <row r="635" spans="1:11" ht="12.75" customHeight="1" x14ac:dyDescent="0.2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</row>
    <row r="636" spans="1:11" ht="12.75" customHeight="1" x14ac:dyDescent="0.2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</row>
    <row r="637" spans="1:11" ht="12.75" customHeight="1" x14ac:dyDescent="0.2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</row>
    <row r="638" spans="1:11" ht="12.75" customHeight="1" x14ac:dyDescent="0.2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</row>
    <row r="639" spans="1:11" ht="12.75" customHeight="1" x14ac:dyDescent="0.2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</row>
    <row r="640" spans="1:11" ht="12.75" customHeight="1" x14ac:dyDescent="0.2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</row>
    <row r="641" spans="1:11" ht="12.75" customHeight="1" x14ac:dyDescent="0.2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</row>
    <row r="642" spans="1:11" ht="12.75" customHeight="1" x14ac:dyDescent="0.2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</row>
    <row r="643" spans="1:11" ht="12.75" customHeight="1" x14ac:dyDescent="0.2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</row>
    <row r="644" spans="1:11" ht="12.75" customHeight="1" x14ac:dyDescent="0.2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</row>
    <row r="645" spans="1:11" ht="12.75" customHeight="1" x14ac:dyDescent="0.2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</row>
    <row r="646" spans="1:11" ht="12.75" customHeight="1" x14ac:dyDescent="0.2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</row>
    <row r="647" spans="1:11" ht="12.75" customHeight="1" x14ac:dyDescent="0.2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</row>
    <row r="648" spans="1:11" ht="12.75" customHeight="1" x14ac:dyDescent="0.2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</row>
    <row r="649" spans="1:11" ht="12.75" customHeight="1" x14ac:dyDescent="0.2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</row>
    <row r="650" spans="1:11" ht="12.75" customHeight="1" x14ac:dyDescent="0.2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</row>
    <row r="651" spans="1:11" ht="12.75" customHeight="1" x14ac:dyDescent="0.2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</row>
    <row r="652" spans="1:11" ht="12.75" customHeight="1" x14ac:dyDescent="0.2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</row>
    <row r="653" spans="1:11" ht="12.75" customHeight="1" x14ac:dyDescent="0.2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</row>
    <row r="654" spans="1:11" ht="12.75" customHeight="1" x14ac:dyDescent="0.2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</row>
    <row r="655" spans="1:11" ht="12.75" customHeight="1" x14ac:dyDescent="0.2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</row>
    <row r="656" spans="1:11" ht="12.75" customHeight="1" x14ac:dyDescent="0.2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</row>
    <row r="657" spans="1:11" ht="12.75" customHeight="1" x14ac:dyDescent="0.2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</row>
    <row r="658" spans="1:11" ht="12.75" customHeight="1" x14ac:dyDescent="0.2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</row>
    <row r="659" spans="1:11" ht="12.75" customHeight="1" x14ac:dyDescent="0.2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</row>
    <row r="660" spans="1:11" ht="12.75" customHeight="1" x14ac:dyDescent="0.2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</row>
    <row r="661" spans="1:11" ht="12.75" customHeight="1" x14ac:dyDescent="0.2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</row>
    <row r="662" spans="1:11" ht="12.75" customHeight="1" x14ac:dyDescent="0.2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</row>
    <row r="663" spans="1:11" ht="12.75" customHeight="1" x14ac:dyDescent="0.2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</row>
    <row r="664" spans="1:11" ht="12.75" customHeight="1" x14ac:dyDescent="0.2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</row>
    <row r="665" spans="1:11" ht="12.75" customHeight="1" x14ac:dyDescent="0.2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</row>
    <row r="666" spans="1:11" ht="12.75" customHeight="1" x14ac:dyDescent="0.2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</row>
    <row r="667" spans="1:11" ht="12.75" customHeight="1" x14ac:dyDescent="0.2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</row>
    <row r="668" spans="1:11" ht="12.75" customHeight="1" x14ac:dyDescent="0.2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</row>
    <row r="669" spans="1:11" ht="12.75" customHeight="1" x14ac:dyDescent="0.2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</row>
    <row r="670" spans="1:11" ht="12.75" customHeight="1" x14ac:dyDescent="0.2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</row>
    <row r="671" spans="1:11" ht="12.75" customHeight="1" x14ac:dyDescent="0.2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</row>
    <row r="672" spans="1:11" ht="12.75" customHeight="1" x14ac:dyDescent="0.2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</row>
    <row r="673" spans="1:11" ht="12.75" customHeight="1" x14ac:dyDescent="0.2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</row>
    <row r="674" spans="1:11" ht="12.75" customHeight="1" x14ac:dyDescent="0.2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</row>
    <row r="675" spans="1:11" ht="12.75" customHeight="1" x14ac:dyDescent="0.2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</row>
    <row r="676" spans="1:11" ht="12.75" customHeight="1" x14ac:dyDescent="0.2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</row>
    <row r="677" spans="1:11" ht="12.75" customHeight="1" x14ac:dyDescent="0.2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</row>
    <row r="678" spans="1:11" ht="12.75" customHeight="1" x14ac:dyDescent="0.2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</row>
    <row r="679" spans="1:11" ht="12.75" customHeight="1" x14ac:dyDescent="0.2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</row>
    <row r="680" spans="1:11" ht="12.75" customHeight="1" x14ac:dyDescent="0.2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</row>
    <row r="681" spans="1:11" ht="12.75" customHeight="1" x14ac:dyDescent="0.2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</row>
    <row r="682" spans="1:11" ht="12.75" customHeight="1" x14ac:dyDescent="0.2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</row>
    <row r="683" spans="1:11" ht="12.75" customHeight="1" x14ac:dyDescent="0.2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</row>
    <row r="684" spans="1:11" ht="12.75" customHeight="1" x14ac:dyDescent="0.2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</row>
    <row r="685" spans="1:11" ht="12.75" customHeight="1" x14ac:dyDescent="0.2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</row>
    <row r="686" spans="1:11" ht="12.75" customHeight="1" x14ac:dyDescent="0.2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</row>
    <row r="687" spans="1:11" ht="12.75" customHeight="1" x14ac:dyDescent="0.2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</row>
    <row r="688" spans="1:11" ht="12.75" customHeight="1" x14ac:dyDescent="0.2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</row>
    <row r="689" spans="1:11" ht="12.75" customHeight="1" x14ac:dyDescent="0.2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</row>
    <row r="690" spans="1:11" ht="12.75" customHeight="1" x14ac:dyDescent="0.2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</row>
    <row r="691" spans="1:11" ht="12.75" customHeight="1" x14ac:dyDescent="0.2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</row>
    <row r="692" spans="1:11" ht="12.75" customHeight="1" x14ac:dyDescent="0.2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</row>
    <row r="693" spans="1:11" ht="12.75" customHeight="1" x14ac:dyDescent="0.2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</row>
    <row r="694" spans="1:11" ht="12.75" customHeight="1" x14ac:dyDescent="0.2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</row>
    <row r="695" spans="1:11" ht="12.75" customHeight="1" x14ac:dyDescent="0.2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</row>
    <row r="696" spans="1:11" ht="12.75" customHeight="1" x14ac:dyDescent="0.2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</row>
    <row r="697" spans="1:11" ht="12.75" customHeight="1" x14ac:dyDescent="0.2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</row>
    <row r="698" spans="1:11" ht="12.75" customHeight="1" x14ac:dyDescent="0.2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</row>
    <row r="699" spans="1:11" ht="12.75" customHeight="1" x14ac:dyDescent="0.2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</row>
    <row r="700" spans="1:11" ht="12.75" customHeight="1" x14ac:dyDescent="0.2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</row>
    <row r="701" spans="1:11" ht="12.75" customHeight="1" x14ac:dyDescent="0.2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</row>
    <row r="702" spans="1:11" ht="12.75" customHeight="1" x14ac:dyDescent="0.2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</row>
    <row r="703" spans="1:11" ht="12.75" customHeight="1" x14ac:dyDescent="0.2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</row>
    <row r="704" spans="1:11" ht="12.75" customHeight="1" x14ac:dyDescent="0.2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</row>
    <row r="705" spans="1:11" ht="12.75" customHeight="1" x14ac:dyDescent="0.2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</row>
    <row r="706" spans="1:11" ht="12.75" customHeight="1" x14ac:dyDescent="0.2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</row>
    <row r="707" spans="1:11" ht="12.75" customHeight="1" x14ac:dyDescent="0.2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</row>
    <row r="708" spans="1:11" ht="12.75" customHeight="1" x14ac:dyDescent="0.2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</row>
    <row r="709" spans="1:11" ht="12.75" customHeight="1" x14ac:dyDescent="0.2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</row>
    <row r="710" spans="1:11" ht="12.75" customHeight="1" x14ac:dyDescent="0.2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</row>
    <row r="711" spans="1:11" ht="12.75" customHeight="1" x14ac:dyDescent="0.2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</row>
    <row r="712" spans="1:11" ht="12.75" customHeight="1" x14ac:dyDescent="0.2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</row>
    <row r="713" spans="1:11" ht="12.75" customHeight="1" x14ac:dyDescent="0.2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</row>
    <row r="714" spans="1:11" ht="12.75" customHeight="1" x14ac:dyDescent="0.2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</row>
    <row r="715" spans="1:11" ht="12.75" customHeight="1" x14ac:dyDescent="0.2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</row>
    <row r="716" spans="1:11" ht="12.75" customHeight="1" x14ac:dyDescent="0.2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</row>
    <row r="717" spans="1:11" ht="12.75" customHeight="1" x14ac:dyDescent="0.2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</row>
    <row r="718" spans="1:11" ht="12.75" customHeight="1" x14ac:dyDescent="0.2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</row>
    <row r="719" spans="1:11" ht="12.75" customHeight="1" x14ac:dyDescent="0.2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</row>
    <row r="720" spans="1:11" ht="12.75" customHeight="1" x14ac:dyDescent="0.2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</row>
    <row r="721" spans="1:11" ht="12.75" customHeight="1" x14ac:dyDescent="0.2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</row>
    <row r="722" spans="1:11" ht="12.75" customHeight="1" x14ac:dyDescent="0.2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</row>
    <row r="723" spans="1:11" ht="12.75" customHeight="1" x14ac:dyDescent="0.2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</row>
    <row r="724" spans="1:11" ht="12.75" customHeight="1" x14ac:dyDescent="0.2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</row>
    <row r="725" spans="1:11" ht="12.75" customHeight="1" x14ac:dyDescent="0.2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</row>
    <row r="726" spans="1:11" ht="12.75" customHeight="1" x14ac:dyDescent="0.2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</row>
    <row r="727" spans="1:11" ht="12.75" customHeight="1" x14ac:dyDescent="0.2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</row>
    <row r="728" spans="1:11" ht="12.75" customHeight="1" x14ac:dyDescent="0.2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</row>
    <row r="729" spans="1:11" ht="12.75" customHeight="1" x14ac:dyDescent="0.2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</row>
    <row r="730" spans="1:11" ht="12.75" customHeight="1" x14ac:dyDescent="0.2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</row>
    <row r="731" spans="1:11" ht="12.75" customHeight="1" x14ac:dyDescent="0.2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</row>
    <row r="732" spans="1:11" ht="12.75" customHeight="1" x14ac:dyDescent="0.2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</row>
    <row r="733" spans="1:11" ht="12.75" customHeight="1" x14ac:dyDescent="0.2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</row>
    <row r="734" spans="1:11" ht="12.75" customHeight="1" x14ac:dyDescent="0.2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</row>
    <row r="735" spans="1:11" ht="12.75" customHeight="1" x14ac:dyDescent="0.2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</row>
    <row r="736" spans="1:11" ht="12.75" customHeight="1" x14ac:dyDescent="0.2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</row>
    <row r="737" spans="1:11" ht="12.75" customHeight="1" x14ac:dyDescent="0.2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</row>
    <row r="738" spans="1:11" ht="12.75" customHeight="1" x14ac:dyDescent="0.2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</row>
    <row r="739" spans="1:11" ht="12.75" customHeight="1" x14ac:dyDescent="0.2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</row>
    <row r="740" spans="1:11" ht="12.75" customHeight="1" x14ac:dyDescent="0.2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</row>
    <row r="741" spans="1:11" ht="12.75" customHeight="1" x14ac:dyDescent="0.2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</row>
    <row r="742" spans="1:11" ht="12.75" customHeight="1" x14ac:dyDescent="0.2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</row>
    <row r="743" spans="1:11" ht="12.75" customHeight="1" x14ac:dyDescent="0.2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</row>
    <row r="744" spans="1:11" ht="12.75" customHeight="1" x14ac:dyDescent="0.2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</row>
    <row r="745" spans="1:11" ht="12.75" customHeight="1" x14ac:dyDescent="0.2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</row>
    <row r="746" spans="1:11" ht="12.75" customHeight="1" x14ac:dyDescent="0.2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</row>
    <row r="747" spans="1:11" ht="12.75" customHeight="1" x14ac:dyDescent="0.2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</row>
    <row r="748" spans="1:11" ht="12.75" customHeight="1" x14ac:dyDescent="0.2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</row>
    <row r="749" spans="1:11" ht="12.75" customHeight="1" x14ac:dyDescent="0.2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</row>
    <row r="750" spans="1:11" ht="12.75" customHeight="1" x14ac:dyDescent="0.2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</row>
    <row r="751" spans="1:11" ht="12.75" customHeight="1" x14ac:dyDescent="0.2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</row>
    <row r="752" spans="1:11" ht="12.75" customHeight="1" x14ac:dyDescent="0.2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</row>
    <row r="753" spans="1:11" ht="12.75" customHeight="1" x14ac:dyDescent="0.2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</row>
    <row r="754" spans="1:11" ht="12.75" customHeight="1" x14ac:dyDescent="0.2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</row>
    <row r="755" spans="1:11" ht="12.75" customHeight="1" x14ac:dyDescent="0.2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</row>
    <row r="756" spans="1:11" ht="12.75" customHeight="1" x14ac:dyDescent="0.2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</row>
    <row r="757" spans="1:11" ht="12.75" customHeight="1" x14ac:dyDescent="0.2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</row>
    <row r="758" spans="1:11" ht="12.75" customHeight="1" x14ac:dyDescent="0.2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</row>
    <row r="759" spans="1:11" ht="12.75" customHeight="1" x14ac:dyDescent="0.2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</row>
    <row r="760" spans="1:11" ht="12.75" customHeight="1" x14ac:dyDescent="0.2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</row>
    <row r="761" spans="1:11" ht="12.75" customHeight="1" x14ac:dyDescent="0.2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</row>
    <row r="762" spans="1:11" ht="12.75" customHeight="1" x14ac:dyDescent="0.2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</row>
    <row r="763" spans="1:11" ht="12.75" customHeight="1" x14ac:dyDescent="0.2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</row>
    <row r="764" spans="1:11" ht="12.75" customHeight="1" x14ac:dyDescent="0.2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</row>
    <row r="765" spans="1:11" ht="12.75" customHeight="1" x14ac:dyDescent="0.2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</row>
    <row r="766" spans="1:11" ht="12.75" customHeight="1" x14ac:dyDescent="0.2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</row>
    <row r="767" spans="1:11" ht="12.75" customHeight="1" x14ac:dyDescent="0.2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</row>
    <row r="768" spans="1:11" ht="12.75" customHeight="1" x14ac:dyDescent="0.2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</row>
    <row r="769" spans="1:11" ht="12.75" customHeight="1" x14ac:dyDescent="0.2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</row>
    <row r="770" spans="1:11" ht="12.75" customHeight="1" x14ac:dyDescent="0.2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</row>
    <row r="771" spans="1:11" ht="12.75" customHeight="1" x14ac:dyDescent="0.2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</row>
    <row r="772" spans="1:11" ht="12.75" customHeight="1" x14ac:dyDescent="0.2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</row>
    <row r="773" spans="1:11" ht="12.75" customHeight="1" x14ac:dyDescent="0.2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</row>
    <row r="774" spans="1:11" ht="12.75" customHeight="1" x14ac:dyDescent="0.2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</row>
    <row r="775" spans="1:11" ht="12.75" customHeight="1" x14ac:dyDescent="0.2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</row>
    <row r="776" spans="1:11" ht="12.75" customHeight="1" x14ac:dyDescent="0.2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</row>
    <row r="777" spans="1:11" ht="12.75" customHeight="1" x14ac:dyDescent="0.2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</row>
    <row r="778" spans="1:11" ht="12.75" customHeight="1" x14ac:dyDescent="0.2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</row>
    <row r="779" spans="1:11" ht="12.75" customHeight="1" x14ac:dyDescent="0.2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</row>
    <row r="780" spans="1:11" ht="12.75" customHeight="1" x14ac:dyDescent="0.2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</row>
    <row r="781" spans="1:11" ht="12.75" customHeight="1" x14ac:dyDescent="0.2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</row>
    <row r="782" spans="1:11" ht="12.75" customHeight="1" x14ac:dyDescent="0.2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</row>
    <row r="783" spans="1:11" ht="12.75" customHeight="1" x14ac:dyDescent="0.2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</row>
    <row r="784" spans="1:11" ht="12.75" customHeight="1" x14ac:dyDescent="0.2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</row>
    <row r="785" spans="1:11" ht="12.75" customHeight="1" x14ac:dyDescent="0.2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</row>
    <row r="786" spans="1:11" ht="12.75" customHeight="1" x14ac:dyDescent="0.2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</row>
    <row r="787" spans="1:11" ht="12.75" customHeight="1" x14ac:dyDescent="0.2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</row>
    <row r="788" spans="1:11" ht="12.75" customHeight="1" x14ac:dyDescent="0.2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</row>
    <row r="789" spans="1:11" ht="12.75" customHeight="1" x14ac:dyDescent="0.2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</row>
    <row r="790" spans="1:11" ht="12.75" customHeight="1" x14ac:dyDescent="0.2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</row>
    <row r="791" spans="1:11" ht="12.75" customHeight="1" x14ac:dyDescent="0.2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</row>
    <row r="792" spans="1:11" ht="12.75" customHeight="1" x14ac:dyDescent="0.2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</row>
    <row r="793" spans="1:11" ht="12.75" customHeight="1" x14ac:dyDescent="0.2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</row>
    <row r="794" spans="1:11" ht="12.75" customHeight="1" x14ac:dyDescent="0.2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</row>
    <row r="795" spans="1:11" ht="12.75" customHeight="1" x14ac:dyDescent="0.2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</row>
    <row r="796" spans="1:11" ht="12.75" customHeight="1" x14ac:dyDescent="0.2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</row>
    <row r="797" spans="1:11" ht="12.75" customHeight="1" x14ac:dyDescent="0.2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</row>
    <row r="798" spans="1:11" ht="12.75" customHeight="1" x14ac:dyDescent="0.2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</row>
    <row r="799" spans="1:11" ht="12.75" customHeight="1" x14ac:dyDescent="0.2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</row>
    <row r="800" spans="1:11" ht="12.75" customHeight="1" x14ac:dyDescent="0.2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</row>
    <row r="801" spans="1:11" ht="12.75" customHeight="1" x14ac:dyDescent="0.2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</row>
    <row r="802" spans="1:11" ht="12.75" customHeight="1" x14ac:dyDescent="0.2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</row>
    <row r="803" spans="1:11" ht="12.75" customHeight="1" x14ac:dyDescent="0.2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</row>
    <row r="804" spans="1:11" ht="12.75" customHeight="1" x14ac:dyDescent="0.2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</row>
    <row r="805" spans="1:11" ht="12.75" customHeight="1" x14ac:dyDescent="0.2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</row>
    <row r="806" spans="1:11" ht="12.75" customHeight="1" x14ac:dyDescent="0.2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</row>
    <row r="807" spans="1:11" ht="12.75" customHeight="1" x14ac:dyDescent="0.2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</row>
    <row r="808" spans="1:11" ht="12.75" customHeight="1" x14ac:dyDescent="0.2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</row>
    <row r="809" spans="1:11" ht="12.75" customHeight="1" x14ac:dyDescent="0.2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</row>
    <row r="810" spans="1:11" ht="12.75" customHeight="1" x14ac:dyDescent="0.2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</row>
    <row r="811" spans="1:11" ht="12.75" customHeight="1" x14ac:dyDescent="0.2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</row>
    <row r="812" spans="1:11" ht="12.75" customHeight="1" x14ac:dyDescent="0.2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</row>
    <row r="813" spans="1:11" ht="12.75" customHeight="1" x14ac:dyDescent="0.2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</row>
    <row r="814" spans="1:11" ht="12.75" customHeight="1" x14ac:dyDescent="0.2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</row>
    <row r="815" spans="1:11" ht="12.75" customHeight="1" x14ac:dyDescent="0.2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</row>
    <row r="816" spans="1:11" ht="12.75" customHeight="1" x14ac:dyDescent="0.2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</row>
    <row r="817" spans="1:11" ht="12.75" customHeight="1" x14ac:dyDescent="0.2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</row>
    <row r="818" spans="1:11" ht="12.75" customHeight="1" x14ac:dyDescent="0.2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</row>
    <row r="819" spans="1:11" ht="12.75" customHeight="1" x14ac:dyDescent="0.2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</row>
    <row r="820" spans="1:11" ht="12.75" customHeight="1" x14ac:dyDescent="0.2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</row>
    <row r="821" spans="1:11" ht="12.75" customHeight="1" x14ac:dyDescent="0.2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</row>
    <row r="822" spans="1:11" ht="12.75" customHeight="1" x14ac:dyDescent="0.2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</row>
    <row r="823" spans="1:11" ht="12.75" customHeight="1" x14ac:dyDescent="0.2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</row>
    <row r="824" spans="1:11" ht="12.75" customHeight="1" x14ac:dyDescent="0.2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</row>
    <row r="825" spans="1:11" ht="12.75" customHeight="1" x14ac:dyDescent="0.2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</row>
    <row r="826" spans="1:11" ht="12.75" customHeight="1" x14ac:dyDescent="0.2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</row>
    <row r="827" spans="1:11" ht="12.75" customHeight="1" x14ac:dyDescent="0.2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</row>
    <row r="828" spans="1:11" ht="12.75" customHeight="1" x14ac:dyDescent="0.2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</row>
    <row r="829" spans="1:11" ht="12.75" customHeight="1" x14ac:dyDescent="0.2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</row>
    <row r="830" spans="1:11" ht="12.75" customHeight="1" x14ac:dyDescent="0.2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</row>
    <row r="831" spans="1:11" ht="12.75" customHeight="1" x14ac:dyDescent="0.2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</row>
    <row r="832" spans="1:11" ht="12.75" customHeight="1" x14ac:dyDescent="0.2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</row>
    <row r="833" spans="1:11" ht="12.75" customHeight="1" x14ac:dyDescent="0.2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</row>
    <row r="834" spans="1:11" ht="12.75" customHeight="1" x14ac:dyDescent="0.2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</row>
    <row r="835" spans="1:11" ht="12.75" customHeight="1" x14ac:dyDescent="0.2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</row>
    <row r="836" spans="1:11" ht="12.75" customHeight="1" x14ac:dyDescent="0.2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</row>
    <row r="837" spans="1:11" ht="12.75" customHeight="1" x14ac:dyDescent="0.2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</row>
    <row r="838" spans="1:11" ht="12.75" customHeight="1" x14ac:dyDescent="0.2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</row>
    <row r="839" spans="1:11" ht="12.75" customHeight="1" x14ac:dyDescent="0.2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</row>
    <row r="840" spans="1:11" ht="12.75" customHeight="1" x14ac:dyDescent="0.2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</row>
    <row r="841" spans="1:11" ht="12.75" customHeight="1" x14ac:dyDescent="0.2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</row>
    <row r="842" spans="1:11" ht="12.75" customHeight="1" x14ac:dyDescent="0.2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</row>
    <row r="843" spans="1:11" ht="12.75" customHeight="1" x14ac:dyDescent="0.2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</row>
    <row r="844" spans="1:11" ht="12.75" customHeight="1" x14ac:dyDescent="0.2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</row>
    <row r="845" spans="1:11" ht="12.75" customHeight="1" x14ac:dyDescent="0.2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</row>
    <row r="846" spans="1:11" ht="12.75" customHeight="1" x14ac:dyDescent="0.2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</row>
    <row r="847" spans="1:11" ht="12.75" customHeight="1" x14ac:dyDescent="0.2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</row>
    <row r="848" spans="1:11" ht="12.75" customHeight="1" x14ac:dyDescent="0.2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</row>
    <row r="849" spans="1:11" ht="12.75" customHeight="1" x14ac:dyDescent="0.2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</row>
    <row r="850" spans="1:11" ht="12.75" customHeight="1" x14ac:dyDescent="0.2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</row>
    <row r="851" spans="1:11" ht="12.75" customHeight="1" x14ac:dyDescent="0.2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</row>
    <row r="852" spans="1:11" ht="12.75" customHeight="1" x14ac:dyDescent="0.2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</row>
    <row r="853" spans="1:11" ht="12.75" customHeight="1" x14ac:dyDescent="0.2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</row>
    <row r="854" spans="1:11" ht="12.75" customHeight="1" x14ac:dyDescent="0.2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</row>
    <row r="855" spans="1:11" ht="12.75" customHeight="1" x14ac:dyDescent="0.2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</row>
    <row r="856" spans="1:11" ht="12.75" customHeight="1" x14ac:dyDescent="0.2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</row>
    <row r="857" spans="1:11" ht="12.75" customHeight="1" x14ac:dyDescent="0.2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</row>
    <row r="858" spans="1:11" ht="12.75" customHeight="1" x14ac:dyDescent="0.2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</row>
    <row r="859" spans="1:11" ht="12.75" customHeight="1" x14ac:dyDescent="0.2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</row>
    <row r="860" spans="1:11" ht="12.75" customHeight="1" x14ac:dyDescent="0.2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</row>
    <row r="861" spans="1:11" ht="12.75" customHeight="1" x14ac:dyDescent="0.2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</row>
    <row r="862" spans="1:11" ht="12.75" customHeight="1" x14ac:dyDescent="0.2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</row>
    <row r="863" spans="1:11" ht="12.75" customHeight="1" x14ac:dyDescent="0.2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</row>
    <row r="864" spans="1:11" ht="12.75" customHeight="1" x14ac:dyDescent="0.2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</row>
    <row r="865" spans="1:11" ht="12.75" customHeight="1" x14ac:dyDescent="0.2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</row>
    <row r="866" spans="1:11" ht="12.75" customHeight="1" x14ac:dyDescent="0.2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</row>
    <row r="867" spans="1:11" ht="12.75" customHeight="1" x14ac:dyDescent="0.2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</row>
    <row r="868" spans="1:11" ht="12.75" customHeight="1" x14ac:dyDescent="0.2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</row>
    <row r="869" spans="1:11" ht="12.75" customHeight="1" x14ac:dyDescent="0.2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</row>
    <row r="870" spans="1:11" ht="12.75" customHeight="1" x14ac:dyDescent="0.2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</row>
    <row r="871" spans="1:11" ht="12.75" customHeight="1" x14ac:dyDescent="0.2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</row>
    <row r="872" spans="1:11" ht="12.75" customHeight="1" x14ac:dyDescent="0.2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</row>
    <row r="873" spans="1:11" ht="12.75" customHeight="1" x14ac:dyDescent="0.2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</row>
    <row r="874" spans="1:11" ht="12.75" customHeight="1" x14ac:dyDescent="0.2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</row>
    <row r="875" spans="1:11" ht="12.75" customHeight="1" x14ac:dyDescent="0.2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</row>
    <row r="876" spans="1:11" ht="12.75" customHeight="1" x14ac:dyDescent="0.2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</row>
    <row r="877" spans="1:11" ht="12.75" customHeight="1" x14ac:dyDescent="0.2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</row>
    <row r="878" spans="1:11" ht="12.75" customHeight="1" x14ac:dyDescent="0.2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</row>
    <row r="879" spans="1:11" ht="12.75" customHeight="1" x14ac:dyDescent="0.2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</row>
    <row r="880" spans="1:11" ht="12.75" customHeight="1" x14ac:dyDescent="0.2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</row>
    <row r="881" spans="1:11" ht="12.75" customHeight="1" x14ac:dyDescent="0.2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</row>
    <row r="882" spans="1:11" ht="12.75" customHeight="1" x14ac:dyDescent="0.2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</row>
    <row r="883" spans="1:11" ht="12.75" customHeight="1" x14ac:dyDescent="0.2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</row>
    <row r="884" spans="1:11" ht="12.75" customHeight="1" x14ac:dyDescent="0.2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</row>
    <row r="885" spans="1:11" ht="12.75" customHeight="1" x14ac:dyDescent="0.2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</row>
    <row r="886" spans="1:11" ht="12.75" customHeight="1" x14ac:dyDescent="0.2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</row>
    <row r="887" spans="1:11" ht="12.75" customHeight="1" x14ac:dyDescent="0.2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</row>
    <row r="888" spans="1:11" ht="12.75" customHeight="1" x14ac:dyDescent="0.2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</row>
    <row r="889" spans="1:11" ht="12.75" customHeight="1" x14ac:dyDescent="0.2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</row>
    <row r="890" spans="1:11" ht="12.75" customHeight="1" x14ac:dyDescent="0.2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</row>
    <row r="891" spans="1:11" ht="12.75" customHeight="1" x14ac:dyDescent="0.2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</row>
    <row r="892" spans="1:11" ht="12.75" customHeight="1" x14ac:dyDescent="0.2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</row>
    <row r="893" spans="1:11" ht="12.75" customHeight="1" x14ac:dyDescent="0.2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</row>
    <row r="894" spans="1:11" ht="12.75" customHeight="1" x14ac:dyDescent="0.2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</row>
    <row r="895" spans="1:11" ht="12.75" customHeight="1" x14ac:dyDescent="0.2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</row>
    <row r="896" spans="1:11" ht="12.75" customHeight="1" x14ac:dyDescent="0.2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</row>
    <row r="897" spans="1:11" ht="12.75" customHeight="1" x14ac:dyDescent="0.2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</row>
    <row r="898" spans="1:11" ht="12.75" customHeight="1" x14ac:dyDescent="0.2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</row>
    <row r="899" spans="1:11" ht="12.75" customHeight="1" x14ac:dyDescent="0.2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</row>
    <row r="900" spans="1:11" ht="12.75" customHeight="1" x14ac:dyDescent="0.2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</row>
    <row r="901" spans="1:11" ht="12.75" customHeight="1" x14ac:dyDescent="0.2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</row>
    <row r="902" spans="1:11" ht="12.75" customHeight="1" x14ac:dyDescent="0.2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</row>
    <row r="903" spans="1:11" ht="12.75" customHeight="1" x14ac:dyDescent="0.2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</row>
    <row r="904" spans="1:11" ht="12.75" customHeight="1" x14ac:dyDescent="0.2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</row>
    <row r="905" spans="1:11" ht="12.75" customHeight="1" x14ac:dyDescent="0.2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</row>
    <row r="906" spans="1:11" ht="12.75" customHeight="1" x14ac:dyDescent="0.2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</row>
    <row r="907" spans="1:11" ht="12.75" customHeight="1" x14ac:dyDescent="0.2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</row>
    <row r="908" spans="1:11" ht="12.75" customHeight="1" x14ac:dyDescent="0.2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</row>
    <row r="909" spans="1:11" ht="12.75" customHeight="1" x14ac:dyDescent="0.2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</row>
    <row r="910" spans="1:11" ht="12.75" customHeight="1" x14ac:dyDescent="0.2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</row>
    <row r="911" spans="1:11" ht="12.75" customHeight="1" x14ac:dyDescent="0.2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</row>
    <row r="912" spans="1:11" ht="12.75" customHeight="1" x14ac:dyDescent="0.2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</row>
    <row r="913" spans="1:11" ht="12.75" customHeight="1" x14ac:dyDescent="0.2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</row>
    <row r="914" spans="1:11" ht="12.75" customHeight="1" x14ac:dyDescent="0.2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</row>
    <row r="915" spans="1:11" ht="12.75" customHeight="1" x14ac:dyDescent="0.2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</row>
    <row r="916" spans="1:11" ht="12.75" customHeight="1" x14ac:dyDescent="0.2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</row>
    <row r="917" spans="1:11" ht="12.75" customHeight="1" x14ac:dyDescent="0.2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</row>
    <row r="918" spans="1:11" ht="12.75" customHeight="1" x14ac:dyDescent="0.2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</row>
    <row r="919" spans="1:11" ht="12.75" customHeight="1" x14ac:dyDescent="0.2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</row>
    <row r="920" spans="1:11" ht="12.75" customHeight="1" x14ac:dyDescent="0.2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</row>
    <row r="921" spans="1:11" ht="12.75" customHeight="1" x14ac:dyDescent="0.2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</row>
    <row r="922" spans="1:11" ht="12.75" customHeight="1" x14ac:dyDescent="0.2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</row>
    <row r="923" spans="1:11" ht="12.75" customHeight="1" x14ac:dyDescent="0.2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</row>
    <row r="924" spans="1:11" ht="12.75" customHeight="1" x14ac:dyDescent="0.2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</row>
    <row r="925" spans="1:11" ht="12.75" customHeight="1" x14ac:dyDescent="0.2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</row>
    <row r="926" spans="1:11" ht="12.75" customHeight="1" x14ac:dyDescent="0.2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</row>
    <row r="927" spans="1:11" ht="12.75" customHeight="1" x14ac:dyDescent="0.2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</row>
    <row r="928" spans="1:11" ht="12.75" customHeight="1" x14ac:dyDescent="0.2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</row>
    <row r="929" spans="1:11" ht="12.75" customHeight="1" x14ac:dyDescent="0.2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</row>
    <row r="930" spans="1:11" ht="12.75" customHeight="1" x14ac:dyDescent="0.2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</row>
    <row r="931" spans="1:11" ht="12.75" customHeight="1" x14ac:dyDescent="0.2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</row>
    <row r="932" spans="1:11" ht="12.75" customHeight="1" x14ac:dyDescent="0.2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</row>
    <row r="933" spans="1:11" ht="12.75" customHeight="1" x14ac:dyDescent="0.2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</row>
    <row r="934" spans="1:11" ht="12.75" customHeight="1" x14ac:dyDescent="0.2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</row>
    <row r="935" spans="1:11" ht="12.75" customHeight="1" x14ac:dyDescent="0.2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</row>
    <row r="936" spans="1:11" ht="12.75" customHeight="1" x14ac:dyDescent="0.2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</row>
    <row r="937" spans="1:11" ht="12.75" customHeight="1" x14ac:dyDescent="0.2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</row>
    <row r="938" spans="1:11" ht="12.75" customHeight="1" x14ac:dyDescent="0.2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</row>
    <row r="939" spans="1:11" ht="12.75" customHeight="1" x14ac:dyDescent="0.2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</row>
    <row r="940" spans="1:11" ht="12.75" customHeight="1" x14ac:dyDescent="0.2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</row>
    <row r="941" spans="1:11" ht="12.75" customHeight="1" x14ac:dyDescent="0.2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</row>
    <row r="942" spans="1:11" ht="12.75" customHeight="1" x14ac:dyDescent="0.2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</row>
    <row r="943" spans="1:11" ht="12.75" customHeight="1" x14ac:dyDescent="0.2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</row>
    <row r="944" spans="1:11" ht="12.75" customHeight="1" x14ac:dyDescent="0.2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</row>
    <row r="945" spans="1:11" ht="12.75" customHeight="1" x14ac:dyDescent="0.2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</row>
    <row r="946" spans="1:11" ht="12.75" customHeight="1" x14ac:dyDescent="0.2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</row>
    <row r="947" spans="1:11" ht="12.75" customHeight="1" x14ac:dyDescent="0.2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</row>
    <row r="948" spans="1:11" ht="12.75" customHeight="1" x14ac:dyDescent="0.2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</row>
    <row r="949" spans="1:11" ht="12.75" customHeight="1" x14ac:dyDescent="0.2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</row>
    <row r="950" spans="1:11" ht="12.75" customHeight="1" x14ac:dyDescent="0.2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</row>
    <row r="951" spans="1:11" ht="12.75" customHeight="1" x14ac:dyDescent="0.2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</row>
    <row r="952" spans="1:11" ht="12.75" customHeight="1" x14ac:dyDescent="0.2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</row>
    <row r="953" spans="1:11" ht="12.75" customHeight="1" x14ac:dyDescent="0.2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</row>
    <row r="954" spans="1:11" ht="12.75" customHeight="1" x14ac:dyDescent="0.2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</row>
    <row r="955" spans="1:11" ht="12.75" customHeight="1" x14ac:dyDescent="0.2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</row>
    <row r="956" spans="1:11" ht="12.75" customHeight="1" x14ac:dyDescent="0.2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</row>
    <row r="957" spans="1:11" ht="12.75" customHeight="1" x14ac:dyDescent="0.2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</row>
    <row r="958" spans="1:11" ht="12.75" customHeight="1" x14ac:dyDescent="0.2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</row>
    <row r="959" spans="1:11" ht="12.75" customHeight="1" x14ac:dyDescent="0.2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</row>
    <row r="960" spans="1:11" ht="12.75" customHeight="1" x14ac:dyDescent="0.2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</row>
    <row r="961" spans="1:11" ht="12.75" customHeight="1" x14ac:dyDescent="0.2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</row>
    <row r="962" spans="1:11" ht="12.75" customHeight="1" x14ac:dyDescent="0.2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</row>
    <row r="963" spans="1:11" ht="12.75" customHeight="1" x14ac:dyDescent="0.2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</row>
    <row r="964" spans="1:11" ht="12.75" customHeight="1" x14ac:dyDescent="0.2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</row>
    <row r="965" spans="1:11" ht="12.75" customHeight="1" x14ac:dyDescent="0.2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</row>
    <row r="966" spans="1:11" ht="12.75" customHeight="1" x14ac:dyDescent="0.2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</row>
    <row r="967" spans="1:11" ht="12.75" customHeight="1" x14ac:dyDescent="0.2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</row>
    <row r="968" spans="1:11" ht="12.75" customHeight="1" x14ac:dyDescent="0.2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</row>
    <row r="969" spans="1:11" ht="12.75" customHeight="1" x14ac:dyDescent="0.2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</row>
    <row r="970" spans="1:11" ht="12.75" customHeight="1" x14ac:dyDescent="0.2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</row>
    <row r="971" spans="1:11" ht="12.75" customHeight="1" x14ac:dyDescent="0.2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</row>
    <row r="972" spans="1:11" ht="12.75" customHeight="1" x14ac:dyDescent="0.2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</row>
    <row r="973" spans="1:11" ht="12.75" customHeight="1" x14ac:dyDescent="0.2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</row>
    <row r="974" spans="1:11" ht="12.75" customHeight="1" x14ac:dyDescent="0.2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</row>
    <row r="975" spans="1:11" ht="12.75" customHeight="1" x14ac:dyDescent="0.2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</row>
    <row r="976" spans="1:11" ht="12.75" customHeight="1" x14ac:dyDescent="0.2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</row>
    <row r="977" spans="1:11" ht="12.75" customHeight="1" x14ac:dyDescent="0.2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</row>
    <row r="978" spans="1:11" ht="12.75" customHeight="1" x14ac:dyDescent="0.2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</row>
    <row r="979" spans="1:11" ht="12.75" customHeight="1" x14ac:dyDescent="0.2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</row>
    <row r="980" spans="1:11" ht="12.75" customHeight="1" x14ac:dyDescent="0.2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</row>
    <row r="981" spans="1:11" ht="12.75" customHeight="1" x14ac:dyDescent="0.2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</row>
    <row r="982" spans="1:11" ht="12.75" customHeight="1" x14ac:dyDescent="0.2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</row>
    <row r="983" spans="1:11" ht="12.75" customHeight="1" x14ac:dyDescent="0.2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</row>
    <row r="984" spans="1:11" ht="12.75" customHeight="1" x14ac:dyDescent="0.2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</row>
    <row r="985" spans="1:11" ht="12.75" customHeight="1" x14ac:dyDescent="0.2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</row>
    <row r="986" spans="1:11" ht="12.75" customHeight="1" x14ac:dyDescent="0.2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</row>
    <row r="987" spans="1:11" ht="12.75" customHeight="1" x14ac:dyDescent="0.2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</row>
    <row r="988" spans="1:11" ht="12.75" customHeight="1" x14ac:dyDescent="0.2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</row>
    <row r="989" spans="1:11" ht="12.75" customHeight="1" x14ac:dyDescent="0.2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</row>
    <row r="990" spans="1:11" ht="12.75" customHeight="1" x14ac:dyDescent="0.2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</row>
    <row r="991" spans="1:11" ht="12.75" customHeight="1" x14ac:dyDescent="0.2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</row>
    <row r="992" spans="1:11" ht="12.75" customHeight="1" x14ac:dyDescent="0.2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</row>
    <row r="993" spans="1:11" ht="12.75" customHeight="1" x14ac:dyDescent="0.2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</row>
    <row r="994" spans="1:11" ht="12.75" customHeight="1" x14ac:dyDescent="0.2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</row>
    <row r="995" spans="1:11" ht="12.75" customHeight="1" x14ac:dyDescent="0.2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</row>
    <row r="996" spans="1:11" ht="12.75" customHeight="1" x14ac:dyDescent="0.2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</row>
    <row r="997" spans="1:11" ht="12.75" customHeight="1" x14ac:dyDescent="0.2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</row>
    <row r="998" spans="1:11" ht="12.75" customHeight="1" x14ac:dyDescent="0.2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</row>
    <row r="999" spans="1:11" ht="12.75" customHeight="1" x14ac:dyDescent="0.2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</row>
    <row r="1000" spans="1:11" ht="12.75" customHeight="1" x14ac:dyDescent="0.2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</row>
    <row r="1001" spans="1:11" ht="12.75" customHeight="1" x14ac:dyDescent="0.2">
      <c r="A1001" s="67"/>
      <c r="B1001" s="67"/>
      <c r="C1001" s="67"/>
      <c r="D1001" s="67"/>
      <c r="E1001" s="67"/>
      <c r="F1001" s="67"/>
      <c r="G1001" s="67"/>
      <c r="H1001" s="67"/>
      <c r="I1001" s="67"/>
      <c r="J1001" s="67"/>
      <c r="K1001" s="67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 xr:uid="{00000000-0004-0000-0200-000000000000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1"/>
  <sheetViews>
    <sheetView showGridLines="0" topLeftCell="A19" workbookViewId="0">
      <selection activeCell="F10" sqref="F10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5.85546875" customWidth="1"/>
  </cols>
  <sheetData>
    <row r="1" spans="1:26" ht="27" customHeight="1" x14ac:dyDescent="0.25">
      <c r="A1" s="290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"/>
    </row>
    <row r="2" spans="1:26" ht="16.5" customHeight="1" x14ac:dyDescent="0.25">
      <c r="A2" s="3" t="s">
        <v>2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6" customHeight="1" x14ac:dyDescent="0.2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2"/>
      <c r="B4" s="174"/>
      <c r="C4" s="5" t="s">
        <v>4</v>
      </c>
      <c r="D4" s="169"/>
      <c r="E4" s="170"/>
      <c r="F4" s="187"/>
      <c r="G4" s="158"/>
      <c r="H4" s="5" t="s">
        <v>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2">
      <c r="A5" s="6"/>
      <c r="B5" s="6"/>
      <c r="C5" s="7" t="s">
        <v>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25" customHeight="1" x14ac:dyDescent="0.2">
      <c r="A6" s="58" t="s">
        <v>106</v>
      </c>
      <c r="B6" s="6"/>
      <c r="C6" s="171" t="s">
        <v>107</v>
      </c>
      <c r="D6" s="172"/>
      <c r="E6" s="172"/>
      <c r="F6" s="172"/>
      <c r="G6" s="172"/>
      <c r="H6" s="17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292" t="s">
        <v>16</v>
      </c>
      <c r="B7" s="293"/>
      <c r="C7" s="8"/>
      <c r="D7" s="8"/>
      <c r="E7" s="8"/>
      <c r="F7" s="8"/>
      <c r="G7" s="8"/>
      <c r="H7" s="8"/>
      <c r="I7" s="8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 x14ac:dyDescent="0.2">
      <c r="A8" s="9"/>
      <c r="B8" s="10"/>
      <c r="C8" s="10"/>
      <c r="D8" s="11" t="s">
        <v>20</v>
      </c>
      <c r="E8" s="12" t="s">
        <v>21</v>
      </c>
      <c r="F8" s="12" t="s">
        <v>22</v>
      </c>
      <c r="G8" s="12" t="s">
        <v>23</v>
      </c>
      <c r="H8" s="12" t="s">
        <v>24</v>
      </c>
      <c r="I8" s="13"/>
      <c r="J8" s="1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5" t="s">
        <v>135</v>
      </c>
      <c r="B9" s="6"/>
      <c r="C9" s="2"/>
      <c r="D9" s="175">
        <v>800</v>
      </c>
      <c r="E9" s="14" t="s">
        <v>27</v>
      </c>
      <c r="F9" s="176">
        <v>115</v>
      </c>
      <c r="G9" s="15" t="s">
        <v>35</v>
      </c>
      <c r="H9" s="16">
        <f>D9*(F9/100)</f>
        <v>919.99999999999989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4.5" customHeight="1" x14ac:dyDescent="0.2">
      <c r="A10" s="2"/>
      <c r="B10" s="2"/>
      <c r="C10" s="2"/>
      <c r="D10" s="5"/>
      <c r="E10" s="5"/>
      <c r="F10" s="5" t="s">
        <v>37</v>
      </c>
      <c r="G10" s="5"/>
      <c r="H10" s="1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A11" s="8" t="s">
        <v>38</v>
      </c>
      <c r="B11" s="8"/>
      <c r="C11" s="8"/>
      <c r="D11" s="8"/>
      <c r="E11" s="8"/>
      <c r="F11" s="8"/>
      <c r="G11" s="8"/>
      <c r="H11" s="20"/>
      <c r="I11" s="8"/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">
      <c r="A12" s="9"/>
      <c r="B12" s="10"/>
      <c r="C12" s="10"/>
      <c r="D12" s="12" t="s">
        <v>39</v>
      </c>
      <c r="E12" s="12" t="s">
        <v>40</v>
      </c>
      <c r="F12" s="12" t="s">
        <v>41</v>
      </c>
      <c r="G12" s="12" t="s">
        <v>42</v>
      </c>
      <c r="H12" s="12" t="s">
        <v>43</v>
      </c>
      <c r="I12" s="21"/>
      <c r="J12" s="2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">
      <c r="A13" s="5" t="s">
        <v>44</v>
      </c>
      <c r="B13" s="23"/>
      <c r="C13" s="2"/>
      <c r="D13" s="5"/>
      <c r="E13" s="5"/>
      <c r="F13" s="5"/>
      <c r="G13" s="5"/>
      <c r="H13" s="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 x14ac:dyDescent="0.2">
      <c r="A14" s="2"/>
      <c r="B14" s="5" t="s">
        <v>46</v>
      </c>
      <c r="C14" s="5"/>
      <c r="D14" s="177">
        <v>400</v>
      </c>
      <c r="E14" s="14" t="s">
        <v>27</v>
      </c>
      <c r="F14" s="178">
        <v>115</v>
      </c>
      <c r="G14" s="15" t="s">
        <v>35</v>
      </c>
      <c r="H14" s="188">
        <f>D14*(F14/100)</f>
        <v>459.99999999999994</v>
      </c>
      <c r="I14" s="24"/>
      <c r="J14" s="2"/>
      <c r="K14" s="2"/>
    </row>
    <row r="15" spans="1:26" ht="12.75" customHeight="1" x14ac:dyDescent="0.2">
      <c r="A15" s="6"/>
      <c r="B15" s="5" t="s">
        <v>48</v>
      </c>
      <c r="C15" s="5"/>
      <c r="D15" s="14"/>
      <c r="E15" s="14"/>
      <c r="F15" s="178">
        <v>5</v>
      </c>
      <c r="G15" s="14" t="s">
        <v>49</v>
      </c>
      <c r="H15" s="188">
        <f>F15</f>
        <v>5</v>
      </c>
      <c r="I15" s="24"/>
      <c r="J15" s="2"/>
      <c r="K15" s="2"/>
    </row>
    <row r="16" spans="1:26" ht="12.75" customHeight="1" x14ac:dyDescent="0.2">
      <c r="A16" s="2"/>
      <c r="B16" s="5" t="s">
        <v>50</v>
      </c>
      <c r="C16" s="5"/>
      <c r="D16" s="14"/>
      <c r="E16" s="14"/>
      <c r="F16" s="14"/>
      <c r="G16" s="14"/>
      <c r="H16" s="25">
        <f>SUM(H14:H15)</f>
        <v>464.99999999999994</v>
      </c>
      <c r="I16" s="2"/>
      <c r="J16" s="2"/>
      <c r="K16" s="2"/>
    </row>
    <row r="17" spans="1:26" ht="12.75" customHeight="1" x14ac:dyDescent="0.2">
      <c r="A17" s="8" t="s">
        <v>51</v>
      </c>
      <c r="B17" s="26"/>
      <c r="C17" s="26"/>
      <c r="D17" s="26"/>
      <c r="E17" s="26"/>
      <c r="F17" s="26"/>
      <c r="G17" s="26"/>
      <c r="H17" s="26"/>
      <c r="I17" s="27"/>
      <c r="J17" s="26"/>
      <c r="K17" s="2"/>
    </row>
    <row r="18" spans="1:26" ht="12.75" customHeight="1" x14ac:dyDescent="0.2">
      <c r="A18" s="2"/>
      <c r="B18" s="5" t="s">
        <v>52</v>
      </c>
      <c r="C18" s="28"/>
      <c r="D18" s="179">
        <v>2.2000000000000002</v>
      </c>
      <c r="E18" s="14" t="s">
        <v>53</v>
      </c>
      <c r="F18" s="5" t="s">
        <v>54</v>
      </c>
      <c r="G18" s="2"/>
      <c r="H18" s="29">
        <f>H19/D18</f>
        <v>181.81818181818181</v>
      </c>
      <c r="I18" s="2"/>
      <c r="J18" s="14" t="s">
        <v>55</v>
      </c>
      <c r="K18" s="2"/>
    </row>
    <row r="19" spans="1:26" ht="12.75" customHeight="1" x14ac:dyDescent="0.2">
      <c r="A19" s="2"/>
      <c r="B19" s="5" t="s">
        <v>56</v>
      </c>
      <c r="C19" s="30"/>
      <c r="D19" s="180">
        <v>6.5</v>
      </c>
      <c r="E19" s="14" t="s">
        <v>57</v>
      </c>
      <c r="F19" s="5" t="s">
        <v>58</v>
      </c>
      <c r="G19" s="30"/>
      <c r="H19" s="29">
        <f>D9-D14</f>
        <v>400</v>
      </c>
      <c r="I19" s="2"/>
      <c r="J19" s="14" t="s">
        <v>59</v>
      </c>
      <c r="K19" s="2"/>
    </row>
    <row r="20" spans="1:26" ht="12.75" customHeight="1" x14ac:dyDescent="0.2">
      <c r="A20" s="8" t="s">
        <v>60</v>
      </c>
      <c r="B20" s="26"/>
      <c r="C20" s="26"/>
      <c r="D20" s="26"/>
      <c r="E20" s="26"/>
      <c r="F20" s="8"/>
      <c r="G20" s="26"/>
      <c r="H20" s="31"/>
      <c r="I20" s="26"/>
      <c r="J20" s="32"/>
      <c r="K20" s="2"/>
    </row>
    <row r="21" spans="1:26" ht="12.75" customHeight="1" x14ac:dyDescent="0.2">
      <c r="A21" s="33" t="s">
        <v>61</v>
      </c>
      <c r="B21" s="2"/>
      <c r="C21" s="34"/>
      <c r="D21" s="2"/>
      <c r="E21" s="2"/>
      <c r="F21" s="2"/>
      <c r="G21" s="2"/>
      <c r="H21" s="24"/>
      <c r="I21" s="2"/>
      <c r="J21" s="2"/>
      <c r="K21" s="2"/>
    </row>
    <row r="22" spans="1:26" ht="12.75" customHeight="1" x14ac:dyDescent="0.2">
      <c r="A22" s="2"/>
      <c r="B22" s="5" t="s">
        <v>62</v>
      </c>
      <c r="C22" s="5"/>
      <c r="D22" s="6"/>
      <c r="E22" s="2"/>
      <c r="F22" s="6"/>
      <c r="G22" s="6"/>
      <c r="H22" s="181">
        <v>1.36</v>
      </c>
      <c r="I22" s="24"/>
      <c r="J22" s="2"/>
      <c r="K22" s="2"/>
    </row>
    <row r="23" spans="1:26" ht="12.75" customHeight="1" x14ac:dyDescent="0.2">
      <c r="A23" s="2"/>
      <c r="B23" s="5" t="s">
        <v>63</v>
      </c>
      <c r="C23" s="2"/>
      <c r="D23" s="5"/>
      <c r="E23" s="6"/>
      <c r="F23" s="2"/>
      <c r="G23" s="5"/>
      <c r="H23" s="221">
        <f>H22*H18</f>
        <v>247.27272727272728</v>
      </c>
      <c r="I23" s="24"/>
      <c r="J23" s="2"/>
      <c r="K23" s="2"/>
    </row>
    <row r="24" spans="1:26" ht="12.75" customHeight="1" x14ac:dyDescent="0.2">
      <c r="A24" s="2"/>
      <c r="B24" s="5" t="s">
        <v>64</v>
      </c>
      <c r="C24" s="6"/>
      <c r="D24" s="6"/>
      <c r="E24" s="6"/>
      <c r="F24" s="6"/>
      <c r="G24" s="6"/>
      <c r="H24" s="182">
        <v>0.62</v>
      </c>
      <c r="I24" s="24"/>
      <c r="J24" s="2"/>
      <c r="K24" s="2"/>
    </row>
    <row r="25" spans="1:26" ht="12.75" customHeight="1" x14ac:dyDescent="0.2">
      <c r="A25" s="8" t="s">
        <v>65</v>
      </c>
      <c r="B25" s="26"/>
      <c r="C25" s="26"/>
      <c r="D25" s="26"/>
      <c r="E25" s="26"/>
      <c r="F25" s="26"/>
      <c r="G25" s="26"/>
      <c r="H25" s="26"/>
      <c r="I25" s="27"/>
      <c r="J25" s="2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2"/>
      <c r="B26" s="5" t="s">
        <v>66</v>
      </c>
      <c r="C26" s="2"/>
      <c r="D26" s="177">
        <v>2</v>
      </c>
      <c r="E26" s="14" t="s">
        <v>67</v>
      </c>
      <c r="F26" s="35"/>
      <c r="G26" s="15"/>
      <c r="H26" s="188">
        <f>H16*(D26/100)</f>
        <v>9.2999999999999989</v>
      </c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">
      <c r="A27" s="2"/>
      <c r="B27" s="5" t="s">
        <v>68</v>
      </c>
      <c r="C27" s="2"/>
      <c r="D27" s="193">
        <f>H16</f>
        <v>464.99999999999994</v>
      </c>
      <c r="E27" s="14" t="s">
        <v>69</v>
      </c>
      <c r="F27" s="177">
        <v>6</v>
      </c>
      <c r="G27" s="15" t="s">
        <v>70</v>
      </c>
      <c r="H27" s="188">
        <f>D27*(F27/100)*(H$18/365)</f>
        <v>13.897882938978826</v>
      </c>
      <c r="I27" s="37" t="s">
        <v>71</v>
      </c>
      <c r="J27" s="2"/>
      <c r="K27" s="2"/>
    </row>
    <row r="28" spans="1:26" ht="12.75" customHeight="1" x14ac:dyDescent="0.2">
      <c r="A28" s="2"/>
      <c r="B28" s="5" t="s">
        <v>72</v>
      </c>
      <c r="C28" s="2"/>
      <c r="D28" s="193">
        <f>0.5*H23</f>
        <v>123.63636363636364</v>
      </c>
      <c r="E28" s="14" t="s">
        <v>69</v>
      </c>
      <c r="F28" s="177">
        <v>6</v>
      </c>
      <c r="G28" s="15" t="s">
        <v>70</v>
      </c>
      <c r="H28" s="188">
        <f>(D28)*(F28/100)*(H$18/365)</f>
        <v>3.6952337824068833</v>
      </c>
      <c r="I28" s="37" t="s">
        <v>71</v>
      </c>
      <c r="J28" s="2"/>
      <c r="K28" s="2"/>
    </row>
    <row r="29" spans="1:26" ht="12.75" customHeight="1" x14ac:dyDescent="0.2">
      <c r="A29" s="2"/>
      <c r="B29" s="5" t="s">
        <v>73</v>
      </c>
      <c r="C29" s="2"/>
      <c r="D29" s="183">
        <v>910</v>
      </c>
      <c r="E29" s="14" t="s">
        <v>27</v>
      </c>
      <c r="F29" s="178">
        <v>30</v>
      </c>
      <c r="G29" s="15" t="s">
        <v>74</v>
      </c>
      <c r="H29" s="188">
        <f>D29*(F29/2000)</f>
        <v>13.65</v>
      </c>
      <c r="I29" s="24"/>
      <c r="J29" s="2"/>
      <c r="K29" s="2"/>
    </row>
    <row r="30" spans="1:26" ht="12.75" customHeight="1" x14ac:dyDescent="0.2">
      <c r="A30" s="2"/>
      <c r="B30" s="5" t="s">
        <v>75</v>
      </c>
      <c r="C30" s="2"/>
      <c r="D30" s="14"/>
      <c r="E30" s="14"/>
      <c r="F30" s="178">
        <v>8</v>
      </c>
      <c r="G30" s="15" t="s">
        <v>49</v>
      </c>
      <c r="H30" s="188">
        <f t="shared" ref="H30:H35" si="0">F30</f>
        <v>8</v>
      </c>
      <c r="I30" s="2"/>
      <c r="J30" s="23"/>
      <c r="K30" s="2"/>
    </row>
    <row r="31" spans="1:26" ht="12.75" customHeight="1" x14ac:dyDescent="0.2">
      <c r="A31" s="2"/>
      <c r="B31" s="5" t="s">
        <v>76</v>
      </c>
      <c r="C31" s="2"/>
      <c r="D31" s="14"/>
      <c r="E31" s="14"/>
      <c r="F31" s="178">
        <v>14</v>
      </c>
      <c r="G31" s="15" t="s">
        <v>49</v>
      </c>
      <c r="H31" s="188">
        <f t="shared" si="0"/>
        <v>14</v>
      </c>
      <c r="I31" s="24"/>
      <c r="J31" s="2"/>
      <c r="K31" s="2"/>
    </row>
    <row r="32" spans="1:26" ht="12.75" customHeight="1" x14ac:dyDescent="0.2">
      <c r="A32" s="2"/>
      <c r="B32" s="294" t="s">
        <v>77</v>
      </c>
      <c r="C32" s="291"/>
      <c r="D32" s="291"/>
      <c r="E32" s="14"/>
      <c r="F32" s="178">
        <v>4</v>
      </c>
      <c r="G32" s="15" t="s">
        <v>78</v>
      </c>
      <c r="H32" s="188">
        <f t="shared" si="0"/>
        <v>4</v>
      </c>
      <c r="I32" s="24"/>
      <c r="J32" s="2"/>
      <c r="K32" s="2"/>
    </row>
    <row r="33" spans="1:26" ht="12.75" customHeight="1" x14ac:dyDescent="0.2">
      <c r="A33" s="2"/>
      <c r="B33" s="5" t="s">
        <v>79</v>
      </c>
      <c r="C33" s="2"/>
      <c r="D33" s="2"/>
      <c r="E33" s="14"/>
      <c r="F33" s="178">
        <v>6</v>
      </c>
      <c r="G33" s="15" t="s">
        <v>49</v>
      </c>
      <c r="H33" s="188">
        <f t="shared" si="0"/>
        <v>6</v>
      </c>
      <c r="I33" s="24"/>
      <c r="J33" s="2"/>
      <c r="K33" s="2"/>
    </row>
    <row r="34" spans="1:26" ht="12.75" customHeight="1" x14ac:dyDescent="0.2">
      <c r="A34" s="2"/>
      <c r="B34" s="5" t="s">
        <v>80</v>
      </c>
      <c r="C34" s="2"/>
      <c r="D34" s="2"/>
      <c r="E34" s="14"/>
      <c r="F34" s="178">
        <v>25</v>
      </c>
      <c r="G34" s="14" t="s">
        <v>49</v>
      </c>
      <c r="H34" s="188">
        <f t="shared" si="0"/>
        <v>25</v>
      </c>
      <c r="I34" s="24"/>
      <c r="J34" s="2"/>
      <c r="K34" s="2"/>
    </row>
    <row r="35" spans="1:26" ht="12.75" customHeight="1" x14ac:dyDescent="0.2">
      <c r="A35" s="6"/>
      <c r="B35" s="5" t="s">
        <v>81</v>
      </c>
      <c r="C35" s="6"/>
      <c r="D35" s="14"/>
      <c r="E35" s="14"/>
      <c r="F35" s="184">
        <v>8</v>
      </c>
      <c r="G35" s="15" t="s">
        <v>49</v>
      </c>
      <c r="H35" s="190">
        <f t="shared" si="0"/>
        <v>8</v>
      </c>
      <c r="I35" s="24"/>
      <c r="J35" s="2"/>
      <c r="K35" s="2"/>
    </row>
    <row r="36" spans="1:26" ht="12.75" customHeight="1" x14ac:dyDescent="0.2">
      <c r="A36" s="2"/>
      <c r="B36" s="38" t="s">
        <v>82</v>
      </c>
      <c r="C36" s="39"/>
      <c r="D36" s="40"/>
      <c r="E36" s="40"/>
      <c r="F36" s="40"/>
      <c r="G36" s="40"/>
      <c r="H36" s="25">
        <f>SUM(H26:H35)</f>
        <v>105.5431167213857</v>
      </c>
      <c r="I36" s="24"/>
      <c r="J36" s="2"/>
      <c r="K36" s="2"/>
    </row>
    <row r="37" spans="1:26" ht="12.75" customHeight="1" x14ac:dyDescent="0.2">
      <c r="A37" s="8" t="s">
        <v>83</v>
      </c>
      <c r="B37" s="8"/>
      <c r="C37" s="8"/>
      <c r="D37" s="8"/>
      <c r="E37" s="8"/>
      <c r="F37" s="8"/>
      <c r="G37" s="8"/>
      <c r="H37" s="8"/>
      <c r="I37" s="27"/>
      <c r="J37" s="26"/>
      <c r="K37" s="2"/>
    </row>
    <row r="38" spans="1:26" ht="12.75" customHeight="1" x14ac:dyDescent="0.2">
      <c r="A38" s="33" t="s">
        <v>84</v>
      </c>
      <c r="B38" s="5"/>
      <c r="C38" s="5"/>
      <c r="D38" s="5"/>
      <c r="E38" s="5"/>
      <c r="F38" s="5"/>
      <c r="G38" s="5"/>
      <c r="H38" s="5"/>
      <c r="I38" s="24"/>
      <c r="J38" s="6"/>
      <c r="K38" s="2"/>
    </row>
    <row r="39" spans="1:26" ht="12.75" customHeight="1" x14ac:dyDescent="0.2">
      <c r="A39" s="2"/>
      <c r="B39" s="5" t="s">
        <v>85</v>
      </c>
      <c r="C39" s="2"/>
      <c r="D39" s="185">
        <v>0.7</v>
      </c>
      <c r="E39" s="5" t="s">
        <v>86</v>
      </c>
      <c r="F39" s="2"/>
      <c r="G39" s="41"/>
      <c r="H39" s="42">
        <f>D39*H18</f>
        <v>127.27272727272727</v>
      </c>
      <c r="I39" s="24"/>
      <c r="J39" s="2"/>
      <c r="K39" s="2"/>
    </row>
    <row r="40" spans="1:26" s="56" customFormat="1" ht="12.75" customHeight="1" x14ac:dyDescent="0.2">
      <c r="A40" s="50" t="s">
        <v>105</v>
      </c>
      <c r="B40" s="50"/>
      <c r="C40" s="49"/>
      <c r="D40" s="51"/>
      <c r="E40" s="50"/>
      <c r="F40" s="49"/>
      <c r="G40" s="52"/>
      <c r="H40" s="53"/>
      <c r="I40" s="54"/>
      <c r="J40" s="49"/>
      <c r="K40" s="55"/>
    </row>
    <row r="41" spans="1:26" ht="12.75" customHeight="1" x14ac:dyDescent="0.2">
      <c r="A41" s="2"/>
      <c r="B41" s="5" t="s">
        <v>87</v>
      </c>
      <c r="C41" s="6"/>
      <c r="D41" s="6"/>
      <c r="E41" s="6"/>
      <c r="F41" s="6"/>
      <c r="G41" s="6"/>
      <c r="H41" s="42">
        <f>(H23+H46+H36)/H19</f>
        <v>1.2002214281671006</v>
      </c>
      <c r="I41" s="24"/>
      <c r="J41" s="2"/>
      <c r="K41" s="2"/>
    </row>
    <row r="42" spans="1:26" ht="12.75" customHeight="1" x14ac:dyDescent="0.2">
      <c r="A42" s="8" t="s">
        <v>88</v>
      </c>
      <c r="B42" s="8"/>
      <c r="C42" s="8"/>
      <c r="D42" s="8"/>
      <c r="E42" s="8"/>
      <c r="F42" s="8"/>
      <c r="G42" s="8"/>
      <c r="H42" s="8"/>
      <c r="I42" s="27"/>
      <c r="J42" s="26"/>
      <c r="K42" s="2"/>
    </row>
    <row r="43" spans="1:26" ht="12.75" customHeight="1" x14ac:dyDescent="0.2">
      <c r="A43" s="2"/>
      <c r="B43" s="5" t="s">
        <v>89</v>
      </c>
      <c r="C43" s="2"/>
      <c r="D43" s="2"/>
      <c r="E43" s="2"/>
      <c r="F43" s="2"/>
      <c r="G43" s="2"/>
      <c r="H43" s="191">
        <f>H9</f>
        <v>919.99999999999989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">
      <c r="A44" s="6"/>
      <c r="B44" s="5" t="s">
        <v>90</v>
      </c>
      <c r="C44" s="6"/>
      <c r="D44" s="6"/>
      <c r="E44" s="6"/>
      <c r="F44" s="6"/>
      <c r="G44" s="6"/>
      <c r="H44" s="191">
        <f>H16+H23+H36</f>
        <v>817.81584399411292</v>
      </c>
      <c r="I44" s="2"/>
      <c r="J44" s="2"/>
      <c r="K44" s="2"/>
    </row>
    <row r="45" spans="1:26" ht="12.75" customHeight="1" x14ac:dyDescent="0.2">
      <c r="A45" s="5" t="s">
        <v>91</v>
      </c>
      <c r="B45" s="2"/>
      <c r="C45" s="5"/>
      <c r="D45" s="5"/>
      <c r="E45" s="5"/>
      <c r="F45" s="5"/>
      <c r="G45" s="5" t="s">
        <v>49</v>
      </c>
      <c r="H45" s="42">
        <f>H43-H44</f>
        <v>102.18415600588696</v>
      </c>
      <c r="I45" s="24"/>
      <c r="J45" s="2"/>
      <c r="K45" s="2"/>
    </row>
    <row r="46" spans="1:26" ht="12.75" customHeight="1" x14ac:dyDescent="0.2">
      <c r="A46" s="6"/>
      <c r="B46" s="5" t="s">
        <v>92</v>
      </c>
      <c r="C46" s="6"/>
      <c r="D46" s="6"/>
      <c r="E46" s="6"/>
      <c r="F46" s="6"/>
      <c r="G46" s="6"/>
      <c r="H46" s="191">
        <f>H39</f>
        <v>127.27272727272727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">
      <c r="A47" s="5" t="s">
        <v>93</v>
      </c>
      <c r="B47" s="2"/>
      <c r="C47" s="5"/>
      <c r="D47" s="5"/>
      <c r="E47" s="5"/>
      <c r="F47" s="5"/>
      <c r="G47" s="5" t="s">
        <v>49</v>
      </c>
      <c r="H47" s="42">
        <f>H45-H46</f>
        <v>-25.088571266840304</v>
      </c>
      <c r="I47" s="24"/>
      <c r="J47" s="2"/>
      <c r="K47" s="2"/>
    </row>
    <row r="48" spans="1:26" ht="12.75" customHeight="1" x14ac:dyDescent="0.2">
      <c r="A48" s="8" t="s">
        <v>94</v>
      </c>
      <c r="B48" s="8"/>
      <c r="C48" s="8"/>
      <c r="D48" s="8"/>
      <c r="E48" s="8"/>
      <c r="F48" s="8"/>
      <c r="G48" s="8"/>
      <c r="H48" s="20"/>
      <c r="I48" s="20"/>
      <c r="J48" s="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2"/>
      <c r="B49" s="5" t="s">
        <v>95</v>
      </c>
      <c r="C49" s="5"/>
      <c r="D49" s="2"/>
      <c r="E49" s="2"/>
      <c r="F49" s="2"/>
      <c r="G49" s="2"/>
      <c r="H49" s="192">
        <f>(H44+H46)/(D9/100)</f>
        <v>118.13607140835502</v>
      </c>
      <c r="I49" s="18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">
      <c r="A50" s="2"/>
      <c r="B50" s="5" t="s">
        <v>96</v>
      </c>
      <c r="C50" s="5"/>
      <c r="D50" s="2"/>
      <c r="E50" s="2"/>
      <c r="F50" s="2"/>
      <c r="G50" s="2"/>
      <c r="H50" s="192">
        <f>(H44+H46-H35)/(D9/100)</f>
        <v>117.13607140835502</v>
      </c>
      <c r="I50" s="2"/>
      <c r="J50" s="2"/>
      <c r="K50" s="2"/>
    </row>
    <row r="51" spans="1:26" ht="12.75" customHeight="1" x14ac:dyDescent="0.2">
      <c r="A51" s="5"/>
      <c r="B51" s="2"/>
      <c r="C51" s="5" t="s">
        <v>97</v>
      </c>
      <c r="D51" s="2"/>
      <c r="E51" s="2"/>
      <c r="F51" s="186">
        <v>400</v>
      </c>
      <c r="G51" s="5" t="s">
        <v>59</v>
      </c>
      <c r="H51" s="2"/>
      <c r="I51" s="24"/>
      <c r="J51" s="2"/>
      <c r="K51" s="2"/>
    </row>
    <row r="52" spans="1:26" ht="12.75" customHeight="1" x14ac:dyDescent="0.2">
      <c r="A52" s="2"/>
      <c r="B52" s="5" t="s">
        <v>98</v>
      </c>
      <c r="C52" s="2"/>
      <c r="D52" s="2"/>
      <c r="E52" s="2"/>
      <c r="F52" s="2"/>
      <c r="G52" s="2"/>
      <c r="H52" s="43">
        <f>(H9-H23-H36-H39-H15)/F51*100</f>
        <v>108.72785718328993</v>
      </c>
      <c r="I52" s="2"/>
      <c r="J52" s="2"/>
      <c r="K52" s="2"/>
    </row>
    <row r="53" spans="1:26" ht="12.7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2"/>
    </row>
    <row r="54" spans="1:26" ht="12.75" customHeight="1" x14ac:dyDescent="0.25">
      <c r="A54" s="17" t="s">
        <v>36</v>
      </c>
      <c r="B54" s="19"/>
      <c r="C54" s="19"/>
      <c r="D54" s="19"/>
      <c r="E54" s="194" t="str">
        <f>HYPERLINK("http://fyi.extension.wisc.edu/wbic/","http://fyi.extension.wisc.edu/wbic/")</f>
        <v>http://fyi.extension.wisc.edu/wbic/</v>
      </c>
      <c r="F54" s="19"/>
      <c r="G54" s="19"/>
      <c r="H54" s="19"/>
      <c r="I54" s="19"/>
      <c r="J54" s="19"/>
      <c r="K54" s="2"/>
    </row>
    <row r="55" spans="1:26" ht="9" customHeight="1" x14ac:dyDescent="0.25">
      <c r="A55" s="17"/>
      <c r="B55" s="19"/>
      <c r="C55" s="19"/>
      <c r="D55" s="19"/>
      <c r="E55" s="22"/>
      <c r="F55" s="19"/>
      <c r="G55" s="19"/>
      <c r="H55" s="19"/>
      <c r="I55" s="19"/>
      <c r="J55" s="19"/>
      <c r="K55" s="2"/>
    </row>
    <row r="56" spans="1:26" ht="24" customHeight="1" x14ac:dyDescent="0.2">
      <c r="A56" s="295" t="s">
        <v>45</v>
      </c>
      <c r="B56" s="291"/>
      <c r="C56" s="291"/>
      <c r="D56" s="291"/>
      <c r="E56" s="291"/>
      <c r="F56" s="291"/>
      <c r="G56" s="291"/>
      <c r="H56" s="291"/>
      <c r="I56" s="291"/>
      <c r="J56" s="291"/>
      <c r="K56" s="291"/>
    </row>
    <row r="57" spans="1:26" ht="12.75" customHeight="1" x14ac:dyDescent="0.2">
      <c r="A57" s="296" t="s">
        <v>47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1"/>
    </row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2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 xr:uid="{00000000-0004-0000-0300-000000000000}"/>
  </hyperlinks>
  <pageMargins left="0.45" right="0.45" top="0.5" bottom="0.5" header="0.3" footer="0.3"/>
  <pageSetup scale="98" fitToWidth="0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1"/>
  <sheetViews>
    <sheetView showGridLines="0" topLeftCell="A16" zoomScaleNormal="100" workbookViewId="0">
      <selection activeCell="F10" sqref="F10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290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"/>
    </row>
    <row r="2" spans="1:26" ht="16.5" customHeight="1" x14ac:dyDescent="0.25">
      <c r="A2" s="3" t="s">
        <v>2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6" customHeight="1" x14ac:dyDescent="0.2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2"/>
      <c r="B4" s="174"/>
      <c r="C4" s="5" t="s">
        <v>4</v>
      </c>
      <c r="D4" s="169"/>
      <c r="E4" s="170"/>
      <c r="F4" s="187"/>
      <c r="G4" s="158"/>
      <c r="H4" s="5" t="s">
        <v>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2">
      <c r="A5" s="6"/>
      <c r="B5" s="6"/>
      <c r="C5" s="7" t="s">
        <v>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 customHeight="1" x14ac:dyDescent="0.2">
      <c r="A6" s="59" t="s">
        <v>108</v>
      </c>
      <c r="B6" s="6"/>
      <c r="C6" s="171" t="s">
        <v>109</v>
      </c>
      <c r="D6" s="172"/>
      <c r="E6" s="172"/>
      <c r="F6" s="172"/>
      <c r="G6" s="172"/>
      <c r="H6" s="17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292" t="s">
        <v>16</v>
      </c>
      <c r="B7" s="293"/>
      <c r="C7" s="8"/>
      <c r="D7" s="8"/>
      <c r="E7" s="8"/>
      <c r="F7" s="8"/>
      <c r="G7" s="8"/>
      <c r="H7" s="8"/>
      <c r="I7" s="8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 x14ac:dyDescent="0.2">
      <c r="A8" s="9"/>
      <c r="B8" s="10"/>
      <c r="C8" s="10"/>
      <c r="D8" s="11" t="s">
        <v>20</v>
      </c>
      <c r="E8" s="12" t="s">
        <v>21</v>
      </c>
      <c r="F8" s="12" t="s">
        <v>22</v>
      </c>
      <c r="G8" s="12" t="s">
        <v>23</v>
      </c>
      <c r="H8" s="12" t="s">
        <v>24</v>
      </c>
      <c r="I8" s="13"/>
      <c r="J8" s="1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5" t="s">
        <v>135</v>
      </c>
      <c r="B9" s="6"/>
      <c r="C9" s="2"/>
      <c r="D9" s="175">
        <v>1450</v>
      </c>
      <c r="E9" s="14" t="s">
        <v>27</v>
      </c>
      <c r="F9" s="176">
        <v>108</v>
      </c>
      <c r="G9" s="15" t="s">
        <v>35</v>
      </c>
      <c r="H9" s="16">
        <f>D9*(F9/100)</f>
        <v>1566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4.5" customHeight="1" x14ac:dyDescent="0.2">
      <c r="A10" s="2"/>
      <c r="B10" s="2"/>
      <c r="C10" s="2"/>
      <c r="D10" s="5"/>
      <c r="E10" s="5"/>
      <c r="F10" s="5" t="s">
        <v>37</v>
      </c>
      <c r="G10" s="5"/>
      <c r="H10" s="1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A11" s="8" t="s">
        <v>38</v>
      </c>
      <c r="B11" s="8"/>
      <c r="C11" s="8"/>
      <c r="D11" s="8"/>
      <c r="E11" s="8"/>
      <c r="F11" s="8"/>
      <c r="G11" s="8"/>
      <c r="H11" s="20"/>
      <c r="I11" s="8"/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">
      <c r="A12" s="9"/>
      <c r="B12" s="10"/>
      <c r="C12" s="10"/>
      <c r="D12" s="12" t="s">
        <v>39</v>
      </c>
      <c r="E12" s="12" t="s">
        <v>40</v>
      </c>
      <c r="F12" s="12" t="s">
        <v>41</v>
      </c>
      <c r="G12" s="12" t="s">
        <v>42</v>
      </c>
      <c r="H12" s="12" t="s">
        <v>43</v>
      </c>
      <c r="I12" s="21"/>
      <c r="J12" s="2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">
      <c r="A13" s="5" t="s">
        <v>44</v>
      </c>
      <c r="B13" s="23"/>
      <c r="C13" s="2"/>
      <c r="D13" s="5"/>
      <c r="E13" s="5"/>
      <c r="F13" s="5"/>
      <c r="G13" s="5"/>
      <c r="H13" s="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 x14ac:dyDescent="0.2">
      <c r="A14" s="2"/>
      <c r="B14" s="5" t="s">
        <v>46</v>
      </c>
      <c r="C14" s="5"/>
      <c r="D14" s="177">
        <v>400</v>
      </c>
      <c r="E14" s="14" t="s">
        <v>27</v>
      </c>
      <c r="F14" s="178">
        <v>115</v>
      </c>
      <c r="G14" s="15" t="s">
        <v>35</v>
      </c>
      <c r="H14" s="188">
        <f>D14*(F14/100)</f>
        <v>459.99999999999994</v>
      </c>
      <c r="I14" s="24"/>
      <c r="J14" s="2"/>
      <c r="K14" s="2"/>
    </row>
    <row r="15" spans="1:26" ht="12.75" customHeight="1" x14ac:dyDescent="0.2">
      <c r="A15" s="6"/>
      <c r="B15" s="5" t="s">
        <v>48</v>
      </c>
      <c r="C15" s="5"/>
      <c r="D15" s="14"/>
      <c r="E15" s="14"/>
      <c r="F15" s="178">
        <v>5</v>
      </c>
      <c r="G15" s="14" t="s">
        <v>49</v>
      </c>
      <c r="H15" s="188">
        <f>F15</f>
        <v>5</v>
      </c>
      <c r="I15" s="24"/>
      <c r="J15" s="2"/>
      <c r="K15" s="2"/>
    </row>
    <row r="16" spans="1:26" ht="12.75" customHeight="1" x14ac:dyDescent="0.2">
      <c r="A16" s="2"/>
      <c r="B16" s="5" t="s">
        <v>50</v>
      </c>
      <c r="C16" s="5"/>
      <c r="D16" s="14"/>
      <c r="E16" s="14"/>
      <c r="F16" s="14"/>
      <c r="G16" s="14"/>
      <c r="H16" s="25">
        <f>SUM(H14:H15)</f>
        <v>464.99999999999994</v>
      </c>
      <c r="I16" s="2"/>
      <c r="J16" s="2"/>
      <c r="K16" s="2"/>
    </row>
    <row r="17" spans="1:26" ht="12.75" customHeight="1" x14ac:dyDescent="0.2">
      <c r="A17" s="8" t="s">
        <v>51</v>
      </c>
      <c r="B17" s="26"/>
      <c r="C17" s="26"/>
      <c r="D17" s="26"/>
      <c r="E17" s="26"/>
      <c r="F17" s="26"/>
      <c r="G17" s="26"/>
      <c r="H17" s="26"/>
      <c r="I17" s="27"/>
      <c r="J17" s="26"/>
      <c r="K17" s="2"/>
    </row>
    <row r="18" spans="1:26" ht="12.75" customHeight="1" x14ac:dyDescent="0.2">
      <c r="A18" s="2"/>
      <c r="B18" s="5" t="s">
        <v>52</v>
      </c>
      <c r="C18" s="28"/>
      <c r="D18" s="179">
        <v>2.8</v>
      </c>
      <c r="E18" s="14" t="s">
        <v>53</v>
      </c>
      <c r="F18" s="5" t="s">
        <v>54</v>
      </c>
      <c r="G18" s="2"/>
      <c r="H18" s="189">
        <f>H19/D18</f>
        <v>375</v>
      </c>
      <c r="I18" s="2"/>
      <c r="J18" s="14" t="s">
        <v>55</v>
      </c>
      <c r="K18" s="2"/>
    </row>
    <row r="19" spans="1:26" ht="12.75" customHeight="1" x14ac:dyDescent="0.2">
      <c r="A19" s="2"/>
      <c r="B19" s="5" t="s">
        <v>56</v>
      </c>
      <c r="C19" s="30"/>
      <c r="D19" s="180">
        <v>7.2</v>
      </c>
      <c r="E19" s="14" t="s">
        <v>57</v>
      </c>
      <c r="F19" s="5" t="s">
        <v>58</v>
      </c>
      <c r="G19" s="30"/>
      <c r="H19" s="189">
        <f>D9-D14</f>
        <v>1050</v>
      </c>
      <c r="I19" s="2"/>
      <c r="J19" s="14" t="s">
        <v>59</v>
      </c>
      <c r="K19" s="2"/>
    </row>
    <row r="20" spans="1:26" ht="12.75" customHeight="1" x14ac:dyDescent="0.2">
      <c r="A20" s="8" t="s">
        <v>60</v>
      </c>
      <c r="B20" s="26"/>
      <c r="C20" s="26"/>
      <c r="D20" s="26"/>
      <c r="E20" s="26"/>
      <c r="F20" s="8"/>
      <c r="G20" s="26"/>
      <c r="H20" s="31"/>
      <c r="I20" s="26"/>
      <c r="J20" s="32"/>
      <c r="K20" s="2"/>
    </row>
    <row r="21" spans="1:26" ht="12.75" customHeight="1" x14ac:dyDescent="0.2">
      <c r="A21" s="33" t="s">
        <v>61</v>
      </c>
      <c r="B21" s="2"/>
      <c r="C21" s="34"/>
      <c r="D21" s="2"/>
      <c r="E21" s="2"/>
      <c r="F21" s="2"/>
      <c r="G21" s="2"/>
      <c r="H21" s="24"/>
      <c r="I21" s="2"/>
      <c r="J21" s="2"/>
      <c r="K21" s="2"/>
    </row>
    <row r="22" spans="1:26" ht="12.75" customHeight="1" x14ac:dyDescent="0.2">
      <c r="A22" s="2"/>
      <c r="B22" s="5" t="s">
        <v>62</v>
      </c>
      <c r="C22" s="5"/>
      <c r="D22" s="6"/>
      <c r="E22" s="2"/>
      <c r="F22" s="6"/>
      <c r="G22" s="6"/>
      <c r="H22" s="181">
        <v>2.2000000000000002</v>
      </c>
      <c r="I22" s="24"/>
      <c r="J22" s="2"/>
      <c r="K22" s="2"/>
    </row>
    <row r="23" spans="1:26" ht="12.75" customHeight="1" x14ac:dyDescent="0.2">
      <c r="A23" s="2"/>
      <c r="B23" s="5" t="s">
        <v>63</v>
      </c>
      <c r="C23" s="2"/>
      <c r="D23" s="5"/>
      <c r="E23" s="6"/>
      <c r="F23" s="2"/>
      <c r="G23" s="5"/>
      <c r="H23" s="221">
        <f>H22*H18</f>
        <v>825.00000000000011</v>
      </c>
      <c r="I23" s="24"/>
      <c r="J23" s="2"/>
      <c r="K23" s="2"/>
    </row>
    <row r="24" spans="1:26" ht="12.75" customHeight="1" x14ac:dyDescent="0.2">
      <c r="A24" s="2"/>
      <c r="B24" s="5" t="s">
        <v>64</v>
      </c>
      <c r="C24" s="6"/>
      <c r="D24" s="6"/>
      <c r="E24" s="6"/>
      <c r="F24" s="6"/>
      <c r="G24" s="6"/>
      <c r="H24" s="182">
        <v>0.79</v>
      </c>
      <c r="I24" s="24"/>
      <c r="J24" s="2"/>
      <c r="K24" s="2"/>
    </row>
    <row r="25" spans="1:26" ht="12.75" customHeight="1" x14ac:dyDescent="0.2">
      <c r="A25" s="8" t="s">
        <v>65</v>
      </c>
      <c r="B25" s="26"/>
      <c r="C25" s="26"/>
      <c r="D25" s="26"/>
      <c r="E25" s="26"/>
      <c r="F25" s="26"/>
      <c r="G25" s="26"/>
      <c r="H25" s="26"/>
      <c r="I25" s="27"/>
      <c r="J25" s="2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2"/>
      <c r="B26" s="5" t="s">
        <v>66</v>
      </c>
      <c r="C26" s="2"/>
      <c r="D26" s="177">
        <v>2</v>
      </c>
      <c r="E26" s="14" t="s">
        <v>67</v>
      </c>
      <c r="F26" s="35"/>
      <c r="G26" s="15"/>
      <c r="H26" s="188">
        <f>H16*(D26/100)</f>
        <v>9.2999999999999989</v>
      </c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">
      <c r="A27" s="2"/>
      <c r="B27" s="5" t="s">
        <v>68</v>
      </c>
      <c r="C27" s="2"/>
      <c r="D27" s="193">
        <f>H16</f>
        <v>464.99999999999994</v>
      </c>
      <c r="E27" s="14" t="s">
        <v>69</v>
      </c>
      <c r="F27" s="177">
        <v>6</v>
      </c>
      <c r="G27" s="15" t="s">
        <v>70</v>
      </c>
      <c r="H27" s="188">
        <f>D27*(F27/100)*(H$18/365)</f>
        <v>28.664383561643834</v>
      </c>
      <c r="I27" s="37" t="s">
        <v>71</v>
      </c>
      <c r="J27" s="2"/>
      <c r="K27" s="2"/>
    </row>
    <row r="28" spans="1:26" ht="12.75" customHeight="1" x14ac:dyDescent="0.2">
      <c r="A28" s="2"/>
      <c r="B28" s="5" t="s">
        <v>72</v>
      </c>
      <c r="C28" s="2"/>
      <c r="D28" s="193">
        <f>0.5*H23</f>
        <v>412.50000000000006</v>
      </c>
      <c r="E28" s="14" t="s">
        <v>69</v>
      </c>
      <c r="F28" s="177">
        <v>6</v>
      </c>
      <c r="G28" s="15" t="s">
        <v>70</v>
      </c>
      <c r="H28" s="188">
        <f>(D28)*(F28/100)*(H$18/365)</f>
        <v>25.428082191780828</v>
      </c>
      <c r="I28" s="37" t="s">
        <v>71</v>
      </c>
      <c r="J28" s="2"/>
      <c r="K28" s="2"/>
    </row>
    <row r="29" spans="1:26" ht="12.75" customHeight="1" x14ac:dyDescent="0.2">
      <c r="A29" s="2"/>
      <c r="B29" s="5" t="s">
        <v>73</v>
      </c>
      <c r="C29" s="2"/>
      <c r="D29" s="183">
        <v>1875</v>
      </c>
      <c r="E29" s="14" t="s">
        <v>27</v>
      </c>
      <c r="F29" s="178">
        <v>30</v>
      </c>
      <c r="G29" s="15" t="s">
        <v>74</v>
      </c>
      <c r="H29" s="188">
        <f>D29*(F29/2000)</f>
        <v>28.125</v>
      </c>
      <c r="I29" s="24"/>
      <c r="J29" s="2"/>
      <c r="K29" s="2"/>
    </row>
    <row r="30" spans="1:26" ht="12.75" customHeight="1" x14ac:dyDescent="0.2">
      <c r="A30" s="2"/>
      <c r="B30" s="5" t="s">
        <v>75</v>
      </c>
      <c r="C30" s="2"/>
      <c r="D30" s="14"/>
      <c r="E30" s="14"/>
      <c r="F30" s="178">
        <v>8</v>
      </c>
      <c r="G30" s="15" t="s">
        <v>49</v>
      </c>
      <c r="H30" s="188">
        <f t="shared" ref="H30:H35" si="0">F30</f>
        <v>8</v>
      </c>
      <c r="I30" s="2"/>
      <c r="J30" s="23"/>
      <c r="K30" s="2"/>
    </row>
    <row r="31" spans="1:26" ht="12.75" customHeight="1" x14ac:dyDescent="0.2">
      <c r="A31" s="2"/>
      <c r="B31" s="5" t="s">
        <v>76</v>
      </c>
      <c r="C31" s="2"/>
      <c r="D31" s="14"/>
      <c r="E31" s="14"/>
      <c r="F31" s="178">
        <v>14</v>
      </c>
      <c r="G31" s="15" t="s">
        <v>49</v>
      </c>
      <c r="H31" s="188">
        <f t="shared" si="0"/>
        <v>14</v>
      </c>
      <c r="I31" s="24"/>
      <c r="J31" s="2"/>
      <c r="K31" s="2"/>
    </row>
    <row r="32" spans="1:26" ht="12.75" customHeight="1" x14ac:dyDescent="0.2">
      <c r="A32" s="2"/>
      <c r="B32" s="294" t="s">
        <v>77</v>
      </c>
      <c r="C32" s="291"/>
      <c r="D32" s="291"/>
      <c r="E32" s="14"/>
      <c r="F32" s="178">
        <v>8</v>
      </c>
      <c r="G32" s="15" t="s">
        <v>78</v>
      </c>
      <c r="H32" s="188">
        <f t="shared" si="0"/>
        <v>8</v>
      </c>
      <c r="I32" s="24"/>
      <c r="J32" s="2"/>
      <c r="K32" s="2"/>
    </row>
    <row r="33" spans="1:26" ht="12.75" customHeight="1" x14ac:dyDescent="0.2">
      <c r="A33" s="2"/>
      <c r="B33" s="5" t="s">
        <v>79</v>
      </c>
      <c r="C33" s="2"/>
      <c r="D33" s="2"/>
      <c r="E33" s="14"/>
      <c r="F33" s="178">
        <v>10</v>
      </c>
      <c r="G33" s="15" t="s">
        <v>49</v>
      </c>
      <c r="H33" s="188">
        <f t="shared" si="0"/>
        <v>10</v>
      </c>
      <c r="I33" s="24"/>
      <c r="J33" s="2"/>
      <c r="K33" s="2"/>
    </row>
    <row r="34" spans="1:26" ht="12.75" customHeight="1" x14ac:dyDescent="0.2">
      <c r="A34" s="2"/>
      <c r="B34" s="5" t="s">
        <v>80</v>
      </c>
      <c r="C34" s="2"/>
      <c r="D34" s="2"/>
      <c r="E34" s="14"/>
      <c r="F34" s="178">
        <v>30</v>
      </c>
      <c r="G34" s="14" t="s">
        <v>49</v>
      </c>
      <c r="H34" s="188">
        <f t="shared" si="0"/>
        <v>30</v>
      </c>
      <c r="I34" s="24"/>
      <c r="J34" s="2"/>
      <c r="K34" s="2"/>
    </row>
    <row r="35" spans="1:26" ht="12.75" customHeight="1" x14ac:dyDescent="0.2">
      <c r="A35" s="6"/>
      <c r="B35" s="5" t="s">
        <v>81</v>
      </c>
      <c r="C35" s="6"/>
      <c r="D35" s="14"/>
      <c r="E35" s="14"/>
      <c r="F35" s="184">
        <v>10</v>
      </c>
      <c r="G35" s="15" t="s">
        <v>49</v>
      </c>
      <c r="H35" s="190">
        <f t="shared" si="0"/>
        <v>10</v>
      </c>
      <c r="I35" s="24"/>
      <c r="J35" s="2"/>
      <c r="K35" s="2"/>
    </row>
    <row r="36" spans="1:26" ht="12.75" customHeight="1" x14ac:dyDescent="0.2">
      <c r="A36" s="2"/>
      <c r="B36" s="38" t="s">
        <v>82</v>
      </c>
      <c r="C36" s="39"/>
      <c r="D36" s="40"/>
      <c r="E36" s="40"/>
      <c r="F36" s="40"/>
      <c r="G36" s="40"/>
      <c r="H36" s="25">
        <f>SUM(H26:H35)</f>
        <v>171.51746575342466</v>
      </c>
      <c r="I36" s="24"/>
      <c r="J36" s="2"/>
      <c r="K36" s="2"/>
    </row>
    <row r="37" spans="1:26" ht="12.75" customHeight="1" x14ac:dyDescent="0.2">
      <c r="A37" s="8" t="s">
        <v>83</v>
      </c>
      <c r="B37" s="8"/>
      <c r="C37" s="8"/>
      <c r="D37" s="8"/>
      <c r="E37" s="8"/>
      <c r="F37" s="8"/>
      <c r="G37" s="8"/>
      <c r="H37" s="8"/>
      <c r="I37" s="27"/>
      <c r="J37" s="26"/>
      <c r="K37" s="2"/>
    </row>
    <row r="38" spans="1:26" ht="12.75" customHeight="1" x14ac:dyDescent="0.2">
      <c r="A38" s="33" t="s">
        <v>84</v>
      </c>
      <c r="B38" s="5"/>
      <c r="C38" s="5"/>
      <c r="D38" s="5"/>
      <c r="E38" s="5"/>
      <c r="F38" s="5"/>
      <c r="G38" s="5"/>
      <c r="H38" s="5"/>
      <c r="I38" s="24"/>
      <c r="J38" s="6"/>
      <c r="K38" s="2"/>
    </row>
    <row r="39" spans="1:26" ht="12.75" customHeight="1" x14ac:dyDescent="0.2">
      <c r="A39" s="2"/>
      <c r="B39" s="5" t="s">
        <v>85</v>
      </c>
      <c r="C39" s="2"/>
      <c r="D39" s="185">
        <v>0.7</v>
      </c>
      <c r="E39" s="5" t="s">
        <v>86</v>
      </c>
      <c r="F39" s="2"/>
      <c r="G39" s="41"/>
      <c r="H39" s="42">
        <f>D39*H18</f>
        <v>262.5</v>
      </c>
      <c r="I39" s="24"/>
      <c r="J39" s="2"/>
      <c r="K39" s="2"/>
    </row>
    <row r="40" spans="1:26" s="45" customFormat="1" ht="12.75" customHeight="1" x14ac:dyDescent="0.2">
      <c r="A40" s="50" t="s">
        <v>105</v>
      </c>
      <c r="B40" s="50"/>
      <c r="C40" s="49"/>
      <c r="D40" s="51"/>
      <c r="E40" s="50"/>
      <c r="F40" s="49"/>
      <c r="G40" s="52"/>
      <c r="H40" s="53"/>
      <c r="I40" s="54"/>
      <c r="J40" s="49"/>
      <c r="K40" s="6"/>
    </row>
    <row r="41" spans="1:26" ht="12.75" customHeight="1" x14ac:dyDescent="0.2">
      <c r="A41" s="2"/>
      <c r="B41" s="5" t="s">
        <v>87</v>
      </c>
      <c r="C41" s="6"/>
      <c r="D41" s="6"/>
      <c r="E41" s="6"/>
      <c r="F41" s="6"/>
      <c r="G41" s="6"/>
      <c r="H41" s="42">
        <f>(H23+H46+H36)/H19</f>
        <v>1.1990642530984996</v>
      </c>
      <c r="I41" s="24"/>
      <c r="J41" s="2"/>
      <c r="K41" s="2"/>
    </row>
    <row r="42" spans="1:26" ht="12.75" customHeight="1" x14ac:dyDescent="0.2">
      <c r="A42" s="8" t="s">
        <v>88</v>
      </c>
      <c r="B42" s="8"/>
      <c r="C42" s="8"/>
      <c r="D42" s="8"/>
      <c r="E42" s="8"/>
      <c r="F42" s="8"/>
      <c r="G42" s="8"/>
      <c r="H42" s="8"/>
      <c r="I42" s="27"/>
      <c r="J42" s="26"/>
      <c r="K42" s="2"/>
    </row>
    <row r="43" spans="1:26" ht="12.75" customHeight="1" x14ac:dyDescent="0.2">
      <c r="A43" s="2"/>
      <c r="B43" s="5" t="s">
        <v>89</v>
      </c>
      <c r="C43" s="2"/>
      <c r="D43" s="2"/>
      <c r="E43" s="2"/>
      <c r="F43" s="2"/>
      <c r="G43" s="2"/>
      <c r="H43" s="191">
        <f>H9</f>
        <v>1566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">
      <c r="A44" s="6"/>
      <c r="B44" s="5" t="s">
        <v>90</v>
      </c>
      <c r="C44" s="6"/>
      <c r="D44" s="6"/>
      <c r="E44" s="6"/>
      <c r="F44" s="6"/>
      <c r="G44" s="6"/>
      <c r="H44" s="191">
        <f>H16+H23+H36</f>
        <v>1461.5174657534246</v>
      </c>
      <c r="I44" s="2"/>
      <c r="J44" s="2"/>
      <c r="K44" s="2"/>
    </row>
    <row r="45" spans="1:26" ht="12.75" customHeight="1" x14ac:dyDescent="0.2">
      <c r="A45" s="5" t="s">
        <v>91</v>
      </c>
      <c r="B45" s="2"/>
      <c r="C45" s="5"/>
      <c r="D45" s="5"/>
      <c r="E45" s="5"/>
      <c r="F45" s="5"/>
      <c r="G45" s="5" t="s">
        <v>49</v>
      </c>
      <c r="H45" s="42">
        <f>H43-H44</f>
        <v>104.48253424657537</v>
      </c>
      <c r="I45" s="24"/>
      <c r="J45" s="2"/>
      <c r="K45" s="2"/>
    </row>
    <row r="46" spans="1:26" ht="12.75" customHeight="1" x14ac:dyDescent="0.2">
      <c r="A46" s="6"/>
      <c r="B46" s="5" t="s">
        <v>92</v>
      </c>
      <c r="C46" s="6"/>
      <c r="D46" s="6"/>
      <c r="E46" s="6"/>
      <c r="F46" s="6"/>
      <c r="G46" s="6"/>
      <c r="H46" s="191">
        <f>H39</f>
        <v>262.5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">
      <c r="A47" s="5" t="s">
        <v>93</v>
      </c>
      <c r="B47" s="2"/>
      <c r="C47" s="5"/>
      <c r="D47" s="5"/>
      <c r="E47" s="5"/>
      <c r="F47" s="5"/>
      <c r="G47" s="5" t="s">
        <v>49</v>
      </c>
      <c r="H47" s="42">
        <f>H45-H46</f>
        <v>-158.01746575342463</v>
      </c>
      <c r="I47" s="24"/>
      <c r="J47" s="2"/>
      <c r="K47" s="2"/>
    </row>
    <row r="48" spans="1:26" ht="12.75" customHeight="1" x14ac:dyDescent="0.2">
      <c r="A48" s="8" t="s">
        <v>94</v>
      </c>
      <c r="B48" s="8"/>
      <c r="C48" s="8"/>
      <c r="D48" s="8"/>
      <c r="E48" s="8"/>
      <c r="F48" s="8"/>
      <c r="G48" s="8"/>
      <c r="H48" s="20"/>
      <c r="I48" s="20"/>
      <c r="J48" s="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2"/>
      <c r="B49" s="5" t="s">
        <v>95</v>
      </c>
      <c r="C49" s="5"/>
      <c r="D49" s="2"/>
      <c r="E49" s="2"/>
      <c r="F49" s="2"/>
      <c r="G49" s="2"/>
      <c r="H49" s="192">
        <f>(H44+H46)/(D9/100)</f>
        <v>118.89775625885687</v>
      </c>
      <c r="I49" s="18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">
      <c r="A50" s="2"/>
      <c r="B50" s="5" t="s">
        <v>96</v>
      </c>
      <c r="C50" s="5"/>
      <c r="D50" s="2"/>
      <c r="E50" s="2"/>
      <c r="F50" s="2"/>
      <c r="G50" s="2"/>
      <c r="H50" s="192">
        <f>(H44+H46-H35)/(D9/100)</f>
        <v>118.20810108644308</v>
      </c>
      <c r="I50" s="2"/>
      <c r="J50" s="2"/>
      <c r="K50" s="2"/>
    </row>
    <row r="51" spans="1:26" ht="12.75" customHeight="1" x14ac:dyDescent="0.2">
      <c r="A51" s="5"/>
      <c r="B51" s="2"/>
      <c r="C51" s="5" t="s">
        <v>97</v>
      </c>
      <c r="D51" s="2"/>
      <c r="E51" s="2"/>
      <c r="F51" s="186">
        <v>400</v>
      </c>
      <c r="G51" s="5" t="s">
        <v>59</v>
      </c>
      <c r="H51" s="2"/>
      <c r="I51" s="24"/>
      <c r="J51" s="2"/>
      <c r="K51" s="2"/>
    </row>
    <row r="52" spans="1:26" ht="12.75" customHeight="1" x14ac:dyDescent="0.2">
      <c r="A52" s="2"/>
      <c r="B52" s="5" t="s">
        <v>98</v>
      </c>
      <c r="C52" s="2"/>
      <c r="D52" s="2"/>
      <c r="E52" s="2"/>
      <c r="F52" s="2"/>
      <c r="G52" s="2"/>
      <c r="H52" s="43">
        <f>(H9-H23-H36-H39-H15)/F51*100</f>
        <v>75.495633561643814</v>
      </c>
      <c r="I52" s="2"/>
      <c r="J52" s="2"/>
      <c r="K52" s="2"/>
    </row>
    <row r="53" spans="1:26" ht="12.7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2"/>
    </row>
    <row r="54" spans="1:26" ht="12.75" customHeight="1" x14ac:dyDescent="0.25">
      <c r="A54" s="17" t="s">
        <v>36</v>
      </c>
      <c r="B54" s="19"/>
      <c r="C54" s="19"/>
      <c r="D54" s="19"/>
      <c r="E54" s="194" t="str">
        <f>HYPERLINK("http://fyi.extension.wisc.edu/wbic/","http://fyi.extension.wisc.edu/wbic/")</f>
        <v>http://fyi.extension.wisc.edu/wbic/</v>
      </c>
      <c r="F54" s="19"/>
      <c r="G54" s="19"/>
      <c r="H54" s="19"/>
      <c r="I54" s="19"/>
      <c r="J54" s="19"/>
      <c r="K54" s="2"/>
    </row>
    <row r="55" spans="1:26" ht="9" customHeight="1" x14ac:dyDescent="0.25">
      <c r="A55" s="17"/>
      <c r="B55" s="19"/>
      <c r="C55" s="19"/>
      <c r="D55" s="19"/>
      <c r="E55" s="22"/>
      <c r="F55" s="19"/>
      <c r="G55" s="19"/>
      <c r="H55" s="19"/>
      <c r="I55" s="19"/>
      <c r="J55" s="19"/>
      <c r="K55" s="2"/>
    </row>
    <row r="56" spans="1:26" ht="24" customHeight="1" x14ac:dyDescent="0.2">
      <c r="A56" s="295" t="s">
        <v>45</v>
      </c>
      <c r="B56" s="291"/>
      <c r="C56" s="291"/>
      <c r="D56" s="291"/>
      <c r="E56" s="291"/>
      <c r="F56" s="291"/>
      <c r="G56" s="291"/>
      <c r="H56" s="291"/>
      <c r="I56" s="291"/>
      <c r="J56" s="291"/>
      <c r="K56" s="291"/>
    </row>
    <row r="57" spans="1:26" ht="12.75" customHeight="1" x14ac:dyDescent="0.2">
      <c r="A57" s="296" t="s">
        <v>47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1"/>
    </row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2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 xr:uid="{00000000-0004-0000-0400-000000000000}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1"/>
  <sheetViews>
    <sheetView showGridLines="0" topLeftCell="A25" zoomScale="120" zoomScaleNormal="120" workbookViewId="0">
      <selection activeCell="H33" sqref="H33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290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"/>
    </row>
    <row r="2" spans="1:26" ht="16.5" customHeight="1" x14ac:dyDescent="0.25">
      <c r="A2" s="3" t="s">
        <v>2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6" customHeight="1" x14ac:dyDescent="0.2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2"/>
      <c r="B4" s="174"/>
      <c r="C4" s="5" t="s">
        <v>4</v>
      </c>
      <c r="D4" s="169"/>
      <c r="E4" s="170"/>
      <c r="F4" s="187"/>
      <c r="G4" s="158"/>
      <c r="H4" s="5" t="s">
        <v>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2">
      <c r="A5" s="6"/>
      <c r="B5" s="6"/>
      <c r="C5" s="7" t="s">
        <v>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5" customHeight="1" x14ac:dyDescent="0.2">
      <c r="A6" s="59" t="s">
        <v>110</v>
      </c>
      <c r="B6" s="6"/>
      <c r="C6" s="171" t="s">
        <v>111</v>
      </c>
      <c r="D6" s="172"/>
      <c r="E6" s="172"/>
      <c r="F6" s="172"/>
      <c r="G6" s="172"/>
      <c r="H6" s="17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292" t="s">
        <v>16</v>
      </c>
      <c r="B7" s="293"/>
      <c r="C7" s="8"/>
      <c r="D7" s="8"/>
      <c r="E7" s="8"/>
      <c r="F7" s="8"/>
      <c r="G7" s="8"/>
      <c r="H7" s="8"/>
      <c r="I7" s="8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 x14ac:dyDescent="0.2">
      <c r="A8" s="9"/>
      <c r="B8" s="10"/>
      <c r="C8" s="10"/>
      <c r="D8" s="11" t="s">
        <v>20</v>
      </c>
      <c r="E8" s="12" t="s">
        <v>21</v>
      </c>
      <c r="F8" s="12" t="s">
        <v>22</v>
      </c>
      <c r="G8" s="12" t="s">
        <v>23</v>
      </c>
      <c r="H8" s="12" t="s">
        <v>24</v>
      </c>
      <c r="I8" s="13"/>
      <c r="J8" s="1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5" t="s">
        <v>135</v>
      </c>
      <c r="B9" s="6"/>
      <c r="C9" s="2"/>
      <c r="D9" s="175">
        <v>1450</v>
      </c>
      <c r="E9" s="14" t="s">
        <v>27</v>
      </c>
      <c r="F9" s="176">
        <v>103</v>
      </c>
      <c r="G9" s="15" t="s">
        <v>35</v>
      </c>
      <c r="H9" s="16">
        <f>D9*(F9/100)</f>
        <v>1493.5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4.5" customHeight="1" x14ac:dyDescent="0.2">
      <c r="A10" s="2"/>
      <c r="B10" s="2"/>
      <c r="C10" s="2"/>
      <c r="D10" s="5"/>
      <c r="E10" s="5"/>
      <c r="F10" s="5" t="s">
        <v>37</v>
      </c>
      <c r="G10" s="5"/>
      <c r="H10" s="1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A11" s="8" t="s">
        <v>38</v>
      </c>
      <c r="B11" s="8"/>
      <c r="C11" s="8"/>
      <c r="D11" s="8"/>
      <c r="E11" s="8"/>
      <c r="F11" s="8"/>
      <c r="G11" s="8"/>
      <c r="H11" s="20"/>
      <c r="I11" s="8"/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">
      <c r="A12" s="9"/>
      <c r="B12" s="10"/>
      <c r="C12" s="10"/>
      <c r="D12" s="12" t="s">
        <v>39</v>
      </c>
      <c r="E12" s="12" t="s">
        <v>40</v>
      </c>
      <c r="F12" s="12" t="s">
        <v>41</v>
      </c>
      <c r="G12" s="12" t="s">
        <v>42</v>
      </c>
      <c r="H12" s="12" t="s">
        <v>43</v>
      </c>
      <c r="I12" s="21"/>
      <c r="J12" s="2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">
      <c r="A13" s="5" t="s">
        <v>44</v>
      </c>
      <c r="B13" s="23"/>
      <c r="C13" s="2"/>
      <c r="D13" s="5"/>
      <c r="E13" s="5"/>
      <c r="F13" s="5"/>
      <c r="G13" s="5"/>
      <c r="H13" s="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 x14ac:dyDescent="0.2">
      <c r="A14" s="2"/>
      <c r="B14" s="5" t="s">
        <v>46</v>
      </c>
      <c r="C14" s="5"/>
      <c r="D14" s="177">
        <v>800</v>
      </c>
      <c r="E14" s="14" t="s">
        <v>27</v>
      </c>
      <c r="F14" s="178">
        <v>95</v>
      </c>
      <c r="G14" s="15" t="s">
        <v>35</v>
      </c>
      <c r="H14" s="188">
        <f>D14*(F14/100)</f>
        <v>760</v>
      </c>
      <c r="I14" s="24"/>
      <c r="J14" s="2"/>
      <c r="K14" s="2"/>
    </row>
    <row r="15" spans="1:26" ht="12.75" customHeight="1" x14ac:dyDescent="0.2">
      <c r="A15" s="6"/>
      <c r="B15" s="5" t="s">
        <v>48</v>
      </c>
      <c r="C15" s="5"/>
      <c r="D15" s="14"/>
      <c r="E15" s="14"/>
      <c r="F15" s="178">
        <v>5</v>
      </c>
      <c r="G15" s="14" t="s">
        <v>49</v>
      </c>
      <c r="H15" s="188">
        <f>F15</f>
        <v>5</v>
      </c>
      <c r="I15" s="24"/>
      <c r="J15" s="2"/>
      <c r="K15" s="2"/>
    </row>
    <row r="16" spans="1:26" ht="12.75" customHeight="1" x14ac:dyDescent="0.2">
      <c r="A16" s="2"/>
      <c r="B16" s="5" t="s">
        <v>50</v>
      </c>
      <c r="C16" s="5"/>
      <c r="D16" s="14"/>
      <c r="E16" s="14"/>
      <c r="F16" s="14"/>
      <c r="G16" s="14"/>
      <c r="H16" s="25">
        <f>SUM(H14:H15)</f>
        <v>765</v>
      </c>
      <c r="I16" s="2"/>
      <c r="J16" s="2"/>
      <c r="K16" s="2"/>
    </row>
    <row r="17" spans="1:26" ht="12.75" customHeight="1" x14ac:dyDescent="0.2">
      <c r="A17" s="8" t="s">
        <v>51</v>
      </c>
      <c r="B17" s="26"/>
      <c r="C17" s="26"/>
      <c r="D17" s="26"/>
      <c r="E17" s="26"/>
      <c r="F17" s="26"/>
      <c r="G17" s="26"/>
      <c r="H17" s="26"/>
      <c r="I17" s="27"/>
      <c r="J17" s="26"/>
      <c r="K17" s="2"/>
    </row>
    <row r="18" spans="1:26" ht="12.75" customHeight="1" x14ac:dyDescent="0.2">
      <c r="A18" s="2"/>
      <c r="B18" s="5" t="s">
        <v>52</v>
      </c>
      <c r="C18" s="28"/>
      <c r="D18" s="179">
        <v>2.8</v>
      </c>
      <c r="E18" s="14" t="s">
        <v>53</v>
      </c>
      <c r="F18" s="5" t="s">
        <v>54</v>
      </c>
      <c r="G18" s="2"/>
      <c r="H18" s="189">
        <f>H19/D18</f>
        <v>232.14285714285717</v>
      </c>
      <c r="I18" s="2"/>
      <c r="J18" s="14" t="s">
        <v>55</v>
      </c>
      <c r="K18" s="2"/>
    </row>
    <row r="19" spans="1:26" ht="12.75" customHeight="1" x14ac:dyDescent="0.2">
      <c r="A19" s="2"/>
      <c r="B19" s="5" t="s">
        <v>56</v>
      </c>
      <c r="C19" s="30"/>
      <c r="D19" s="180">
        <v>7.5</v>
      </c>
      <c r="E19" s="14" t="s">
        <v>57</v>
      </c>
      <c r="F19" s="5" t="s">
        <v>58</v>
      </c>
      <c r="G19" s="30"/>
      <c r="H19" s="189">
        <f>D9-D14</f>
        <v>650</v>
      </c>
      <c r="I19" s="2"/>
      <c r="J19" s="14" t="s">
        <v>59</v>
      </c>
      <c r="K19" s="2"/>
    </row>
    <row r="20" spans="1:26" ht="12.75" customHeight="1" x14ac:dyDescent="0.2">
      <c r="A20" s="8" t="s">
        <v>60</v>
      </c>
      <c r="B20" s="26"/>
      <c r="C20" s="26"/>
      <c r="D20" s="26"/>
      <c r="E20" s="26"/>
      <c r="F20" s="8"/>
      <c r="G20" s="26"/>
      <c r="H20" s="31"/>
      <c r="I20" s="26"/>
      <c r="J20" s="32"/>
      <c r="K20" s="2"/>
    </row>
    <row r="21" spans="1:26" ht="12.75" customHeight="1" x14ac:dyDescent="0.2">
      <c r="A21" s="33" t="s">
        <v>61</v>
      </c>
      <c r="B21" s="2"/>
      <c r="C21" s="34"/>
      <c r="D21" s="2"/>
      <c r="E21" s="2"/>
      <c r="F21" s="2"/>
      <c r="G21" s="2"/>
      <c r="H21" s="24"/>
      <c r="I21" s="2"/>
      <c r="J21" s="2"/>
      <c r="K21" s="2"/>
    </row>
    <row r="22" spans="1:26" ht="12.75" customHeight="1" x14ac:dyDescent="0.2">
      <c r="A22" s="2"/>
      <c r="B22" s="5" t="s">
        <v>62</v>
      </c>
      <c r="C22" s="5"/>
      <c r="D22" s="6"/>
      <c r="E22" s="2"/>
      <c r="F22" s="6"/>
      <c r="G22" s="6"/>
      <c r="H22" s="181">
        <v>2.2999999999999998</v>
      </c>
      <c r="I22" s="24"/>
      <c r="J22" s="2"/>
      <c r="K22" s="2"/>
    </row>
    <row r="23" spans="1:26" ht="12.75" customHeight="1" x14ac:dyDescent="0.2">
      <c r="A23" s="2"/>
      <c r="B23" s="5" t="s">
        <v>63</v>
      </c>
      <c r="C23" s="2"/>
      <c r="D23" s="5"/>
      <c r="E23" s="6"/>
      <c r="F23" s="2"/>
      <c r="G23" s="5"/>
      <c r="H23" s="221">
        <f>H22*H18</f>
        <v>533.92857142857144</v>
      </c>
      <c r="I23" s="24"/>
      <c r="J23" s="2"/>
      <c r="K23" s="2"/>
    </row>
    <row r="24" spans="1:26" ht="12.75" customHeight="1" x14ac:dyDescent="0.2">
      <c r="A24" s="2"/>
      <c r="B24" s="5" t="s">
        <v>64</v>
      </c>
      <c r="C24" s="6"/>
      <c r="D24" s="6"/>
      <c r="E24" s="6"/>
      <c r="F24" s="6"/>
      <c r="G24" s="6"/>
      <c r="H24" s="182">
        <v>0.82</v>
      </c>
      <c r="I24" s="24"/>
      <c r="J24" s="2"/>
      <c r="K24" s="2"/>
    </row>
    <row r="25" spans="1:26" ht="12.75" customHeight="1" x14ac:dyDescent="0.2">
      <c r="A25" s="8" t="s">
        <v>65</v>
      </c>
      <c r="B25" s="26"/>
      <c r="C25" s="26"/>
      <c r="D25" s="26"/>
      <c r="E25" s="26"/>
      <c r="F25" s="26"/>
      <c r="G25" s="26"/>
      <c r="H25" s="26"/>
      <c r="I25" s="27"/>
      <c r="J25" s="2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2"/>
      <c r="B26" s="5" t="s">
        <v>66</v>
      </c>
      <c r="C26" s="2"/>
      <c r="D26" s="177">
        <v>1.5</v>
      </c>
      <c r="E26" s="14" t="s">
        <v>67</v>
      </c>
      <c r="F26" s="35"/>
      <c r="G26" s="15"/>
      <c r="H26" s="188">
        <f>H16*(D26/100)</f>
        <v>11.475</v>
      </c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">
      <c r="A27" s="2"/>
      <c r="B27" s="5" t="s">
        <v>68</v>
      </c>
      <c r="C27" s="2"/>
      <c r="D27" s="193">
        <f>H16</f>
        <v>765</v>
      </c>
      <c r="E27" s="14" t="s">
        <v>69</v>
      </c>
      <c r="F27" s="177">
        <v>6</v>
      </c>
      <c r="G27" s="15" t="s">
        <v>70</v>
      </c>
      <c r="H27" s="188">
        <f>D27*(F27/100)*(H$18/365)</f>
        <v>29.192759295499023</v>
      </c>
      <c r="I27" s="37" t="s">
        <v>71</v>
      </c>
      <c r="J27" s="2"/>
      <c r="K27" s="2"/>
    </row>
    <row r="28" spans="1:26" ht="12.75" customHeight="1" x14ac:dyDescent="0.2">
      <c r="A28" s="2"/>
      <c r="B28" s="5" t="s">
        <v>72</v>
      </c>
      <c r="C28" s="2"/>
      <c r="D28" s="193">
        <f>0.5*H23</f>
        <v>266.96428571428572</v>
      </c>
      <c r="E28" s="14" t="s">
        <v>69</v>
      </c>
      <c r="F28" s="177">
        <v>6</v>
      </c>
      <c r="G28" s="15" t="s">
        <v>70</v>
      </c>
      <c r="H28" s="188">
        <f>(D28)*(F28/100)*(H$18/365)</f>
        <v>10.187482527257478</v>
      </c>
      <c r="I28" s="37" t="s">
        <v>71</v>
      </c>
      <c r="J28" s="2"/>
      <c r="K28" s="2"/>
    </row>
    <row r="29" spans="1:26" ht="12.75" customHeight="1" x14ac:dyDescent="0.2">
      <c r="A29" s="2"/>
      <c r="B29" s="5" t="s">
        <v>73</v>
      </c>
      <c r="C29" s="2"/>
      <c r="D29" s="183">
        <v>1200</v>
      </c>
      <c r="E29" s="14" t="s">
        <v>27</v>
      </c>
      <c r="F29" s="178">
        <v>30</v>
      </c>
      <c r="G29" s="15" t="s">
        <v>74</v>
      </c>
      <c r="H29" s="188">
        <f>D29*(F29/2000)</f>
        <v>18</v>
      </c>
      <c r="I29" s="24"/>
      <c r="J29" s="2"/>
      <c r="K29" s="2"/>
    </row>
    <row r="30" spans="1:26" ht="12.75" customHeight="1" x14ac:dyDescent="0.2">
      <c r="A30" s="2"/>
      <c r="B30" s="5" t="s">
        <v>75</v>
      </c>
      <c r="C30" s="2"/>
      <c r="D30" s="14"/>
      <c r="E30" s="14"/>
      <c r="F30" s="178">
        <v>8</v>
      </c>
      <c r="G30" s="15" t="s">
        <v>49</v>
      </c>
      <c r="H30" s="188">
        <f>F30</f>
        <v>8</v>
      </c>
      <c r="I30" s="2"/>
      <c r="J30" s="23"/>
      <c r="K30" s="2"/>
    </row>
    <row r="31" spans="1:26" ht="12.75" customHeight="1" x14ac:dyDescent="0.2">
      <c r="A31" s="2"/>
      <c r="B31" s="5" t="s">
        <v>76</v>
      </c>
      <c r="C31" s="2"/>
      <c r="D31" s="14"/>
      <c r="E31" s="14"/>
      <c r="F31" s="178">
        <v>14</v>
      </c>
      <c r="G31" s="15" t="s">
        <v>49</v>
      </c>
      <c r="H31" s="188">
        <f>F31</f>
        <v>14</v>
      </c>
      <c r="I31" s="24"/>
      <c r="J31" s="2"/>
      <c r="K31" s="2"/>
    </row>
    <row r="32" spans="1:26" ht="12.75" customHeight="1" x14ac:dyDescent="0.2">
      <c r="A32" s="2"/>
      <c r="B32" s="294" t="s">
        <v>77</v>
      </c>
      <c r="C32" s="291"/>
      <c r="D32" s="291"/>
      <c r="E32" s="14"/>
      <c r="F32" s="178">
        <v>6</v>
      </c>
      <c r="G32" s="15" t="s">
        <v>78</v>
      </c>
      <c r="H32" s="188">
        <f>F32</f>
        <v>6</v>
      </c>
      <c r="I32" s="24"/>
      <c r="J32" s="2"/>
      <c r="K32" s="2"/>
    </row>
    <row r="33" spans="1:26" ht="12.75" customHeight="1" x14ac:dyDescent="0.2">
      <c r="A33" s="2"/>
      <c r="B33" s="5" t="s">
        <v>79</v>
      </c>
      <c r="C33" s="2"/>
      <c r="D33" s="2"/>
      <c r="E33" s="14"/>
      <c r="F33" s="178">
        <v>10</v>
      </c>
      <c r="G33" s="15" t="s">
        <v>49</v>
      </c>
      <c r="H33" s="188">
        <f>F33</f>
        <v>10</v>
      </c>
      <c r="I33" s="24"/>
      <c r="J33" s="2"/>
      <c r="K33" s="2"/>
    </row>
    <row r="34" spans="1:26" ht="12.75" customHeight="1" x14ac:dyDescent="0.2">
      <c r="A34" s="2"/>
      <c r="B34" s="5" t="s">
        <v>80</v>
      </c>
      <c r="C34" s="2"/>
      <c r="D34" s="2"/>
      <c r="E34" s="14"/>
      <c r="F34" s="178">
        <v>35</v>
      </c>
      <c r="G34" s="14" t="s">
        <v>49</v>
      </c>
      <c r="H34" s="188">
        <f>F34</f>
        <v>35</v>
      </c>
      <c r="I34" s="24"/>
      <c r="J34" s="2"/>
      <c r="K34" s="2"/>
    </row>
    <row r="35" spans="1:26" ht="12.75" customHeight="1" x14ac:dyDescent="0.2">
      <c r="A35" s="6"/>
      <c r="B35" s="5" t="s">
        <v>81</v>
      </c>
      <c r="C35" s="6"/>
      <c r="D35" s="14"/>
      <c r="E35" s="14"/>
      <c r="F35" s="184">
        <v>10</v>
      </c>
      <c r="G35" s="15" t="s">
        <v>49</v>
      </c>
      <c r="H35" s="190">
        <f>F35</f>
        <v>10</v>
      </c>
      <c r="I35" s="24"/>
      <c r="J35" s="2"/>
      <c r="K35" s="2"/>
    </row>
    <row r="36" spans="1:26" ht="12.75" customHeight="1" x14ac:dyDescent="0.2">
      <c r="A36" s="2"/>
      <c r="B36" s="38" t="s">
        <v>82</v>
      </c>
      <c r="C36" s="39"/>
      <c r="D36" s="40"/>
      <c r="E36" s="40"/>
      <c r="F36" s="40"/>
      <c r="G36" s="40"/>
      <c r="H36" s="25">
        <f>SUM(H26:H35)</f>
        <v>151.85524182275651</v>
      </c>
      <c r="I36" s="24"/>
      <c r="J36" s="2"/>
      <c r="K36" s="2"/>
    </row>
    <row r="37" spans="1:26" ht="12.75" customHeight="1" x14ac:dyDescent="0.2">
      <c r="A37" s="8" t="s">
        <v>83</v>
      </c>
      <c r="B37" s="8"/>
      <c r="C37" s="8"/>
      <c r="D37" s="8"/>
      <c r="E37" s="8"/>
      <c r="F37" s="8"/>
      <c r="G37" s="8"/>
      <c r="H37" s="8"/>
      <c r="I37" s="27"/>
      <c r="J37" s="26"/>
      <c r="K37" s="2"/>
    </row>
    <row r="38" spans="1:26" ht="12.75" customHeight="1" x14ac:dyDescent="0.2">
      <c r="A38" s="33" t="s">
        <v>84</v>
      </c>
      <c r="B38" s="5"/>
      <c r="C38" s="5"/>
      <c r="D38" s="5"/>
      <c r="E38" s="5"/>
      <c r="F38" s="5"/>
      <c r="G38" s="5"/>
      <c r="H38" s="5"/>
      <c r="I38" s="24"/>
      <c r="J38" s="6"/>
      <c r="K38" s="2"/>
    </row>
    <row r="39" spans="1:26" ht="12.75" customHeight="1" x14ac:dyDescent="0.2">
      <c r="A39" s="2"/>
      <c r="B39" s="5" t="s">
        <v>85</v>
      </c>
      <c r="C39" s="2"/>
      <c r="D39" s="185">
        <v>0.7</v>
      </c>
      <c r="E39" s="5" t="s">
        <v>86</v>
      </c>
      <c r="F39" s="2"/>
      <c r="G39" s="41"/>
      <c r="H39" s="42">
        <f>D39*H18</f>
        <v>162.5</v>
      </c>
      <c r="I39" s="24"/>
      <c r="J39" s="2"/>
      <c r="K39" s="2"/>
    </row>
    <row r="40" spans="1:26" s="45" customFormat="1" ht="12.75" customHeight="1" x14ac:dyDescent="0.2">
      <c r="A40" s="50" t="s">
        <v>105</v>
      </c>
      <c r="B40" s="50"/>
      <c r="C40" s="50"/>
      <c r="D40" s="51"/>
      <c r="E40" s="50"/>
      <c r="F40" s="49"/>
      <c r="G40" s="52"/>
      <c r="H40" s="53"/>
      <c r="I40" s="54"/>
      <c r="J40" s="49"/>
      <c r="K40" s="6"/>
    </row>
    <row r="41" spans="1:26" ht="12.75" customHeight="1" x14ac:dyDescent="0.2">
      <c r="A41" s="2"/>
      <c r="B41" s="5" t="s">
        <v>87</v>
      </c>
      <c r="C41" s="6"/>
      <c r="D41" s="6"/>
      <c r="E41" s="6"/>
      <c r="F41" s="6"/>
      <c r="G41" s="6"/>
      <c r="H41" s="42">
        <f>(H23+H46+H36)/H19</f>
        <v>1.3050520203866585</v>
      </c>
      <c r="I41" s="24"/>
      <c r="J41" s="2"/>
      <c r="K41" s="2"/>
    </row>
    <row r="42" spans="1:26" ht="12.75" customHeight="1" x14ac:dyDescent="0.2">
      <c r="A42" s="8" t="s">
        <v>88</v>
      </c>
      <c r="B42" s="8"/>
      <c r="C42" s="8"/>
      <c r="D42" s="8"/>
      <c r="E42" s="8"/>
      <c r="F42" s="8"/>
      <c r="G42" s="8"/>
      <c r="H42" s="8"/>
      <c r="I42" s="27"/>
      <c r="J42" s="26"/>
      <c r="K42" s="2"/>
    </row>
    <row r="43" spans="1:26" ht="12.75" customHeight="1" x14ac:dyDescent="0.2">
      <c r="A43" s="2"/>
      <c r="B43" s="5" t="s">
        <v>89</v>
      </c>
      <c r="C43" s="2"/>
      <c r="D43" s="2"/>
      <c r="E43" s="2"/>
      <c r="F43" s="2"/>
      <c r="G43" s="2"/>
      <c r="H43" s="191">
        <f>H9</f>
        <v>1493.5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">
      <c r="A44" s="6"/>
      <c r="B44" s="5" t="s">
        <v>90</v>
      </c>
      <c r="C44" s="6"/>
      <c r="D44" s="6"/>
      <c r="E44" s="6"/>
      <c r="F44" s="6"/>
      <c r="G44" s="6"/>
      <c r="H44" s="191">
        <f>H16+H23+H36</f>
        <v>1450.783813251328</v>
      </c>
      <c r="I44" s="2"/>
      <c r="J44" s="2"/>
      <c r="K44" s="2"/>
    </row>
    <row r="45" spans="1:26" ht="12.75" customHeight="1" x14ac:dyDescent="0.2">
      <c r="A45" s="5" t="s">
        <v>91</v>
      </c>
      <c r="B45" s="2"/>
      <c r="C45" s="5"/>
      <c r="D45" s="5"/>
      <c r="E45" s="5"/>
      <c r="F45" s="5"/>
      <c r="G45" s="5" t="s">
        <v>49</v>
      </c>
      <c r="H45" s="42">
        <f>H43-H44</f>
        <v>42.716186748672044</v>
      </c>
      <c r="I45" s="24"/>
      <c r="J45" s="2"/>
      <c r="K45" s="2"/>
    </row>
    <row r="46" spans="1:26" ht="12.75" customHeight="1" x14ac:dyDescent="0.2">
      <c r="A46" s="6"/>
      <c r="B46" s="5" t="s">
        <v>92</v>
      </c>
      <c r="C46" s="6"/>
      <c r="D46" s="6"/>
      <c r="E46" s="6"/>
      <c r="F46" s="6"/>
      <c r="G46" s="6"/>
      <c r="H46" s="191">
        <f>H39</f>
        <v>162.5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">
      <c r="A47" s="5" t="s">
        <v>93</v>
      </c>
      <c r="B47" s="2"/>
      <c r="C47" s="5"/>
      <c r="D47" s="5"/>
      <c r="E47" s="5"/>
      <c r="F47" s="5"/>
      <c r="G47" s="5" t="s">
        <v>49</v>
      </c>
      <c r="H47" s="42">
        <f>H45-H46</f>
        <v>-119.78381325132796</v>
      </c>
      <c r="I47" s="24"/>
      <c r="J47" s="2"/>
      <c r="K47" s="2"/>
    </row>
    <row r="48" spans="1:26" ht="12.75" customHeight="1" x14ac:dyDescent="0.2">
      <c r="A48" s="8" t="s">
        <v>94</v>
      </c>
      <c r="B48" s="8"/>
      <c r="C48" s="8"/>
      <c r="D48" s="8"/>
      <c r="E48" s="8"/>
      <c r="F48" s="8"/>
      <c r="G48" s="8"/>
      <c r="H48" s="20"/>
      <c r="I48" s="20"/>
      <c r="J48" s="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2"/>
      <c r="B49" s="5" t="s">
        <v>95</v>
      </c>
      <c r="C49" s="5"/>
      <c r="D49" s="2"/>
      <c r="E49" s="2"/>
      <c r="F49" s="2"/>
      <c r="G49" s="2"/>
      <c r="H49" s="192">
        <f>(H44+H46)/(D9/100)</f>
        <v>111.26095263802262</v>
      </c>
      <c r="I49" s="18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">
      <c r="A50" s="2"/>
      <c r="B50" s="5" t="s">
        <v>96</v>
      </c>
      <c r="C50" s="5"/>
      <c r="D50" s="2"/>
      <c r="E50" s="2"/>
      <c r="F50" s="2"/>
      <c r="G50" s="2"/>
      <c r="H50" s="192">
        <f>(H44+H46-H35)/(D9/100)</f>
        <v>110.57129746560882</v>
      </c>
      <c r="I50" s="2"/>
      <c r="J50" s="2"/>
      <c r="K50" s="2"/>
    </row>
    <row r="51" spans="1:26" ht="12.75" customHeight="1" x14ac:dyDescent="0.2">
      <c r="A51" s="5"/>
      <c r="B51" s="2"/>
      <c r="C51" s="5" t="s">
        <v>97</v>
      </c>
      <c r="D51" s="2"/>
      <c r="E51" s="2"/>
      <c r="F51" s="186">
        <v>800</v>
      </c>
      <c r="G51" s="5" t="s">
        <v>59</v>
      </c>
      <c r="H51" s="2"/>
      <c r="I51" s="24"/>
      <c r="J51" s="2"/>
      <c r="K51" s="2"/>
    </row>
    <row r="52" spans="1:26" ht="12.75" customHeight="1" x14ac:dyDescent="0.2">
      <c r="A52" s="2"/>
      <c r="B52" s="5" t="s">
        <v>98</v>
      </c>
      <c r="C52" s="2"/>
      <c r="D52" s="2"/>
      <c r="E52" s="2"/>
      <c r="F52" s="2"/>
      <c r="G52" s="2"/>
      <c r="H52" s="43">
        <f>(H9-H23-H36-H39-H15)/F51*100</f>
        <v>80.027023343584005</v>
      </c>
      <c r="I52" s="2"/>
      <c r="J52" s="2"/>
      <c r="K52" s="2"/>
    </row>
    <row r="53" spans="1:26" ht="12.7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2"/>
    </row>
    <row r="54" spans="1:26" ht="12.75" customHeight="1" x14ac:dyDescent="0.25">
      <c r="A54" s="17" t="s">
        <v>36</v>
      </c>
      <c r="B54" s="19"/>
      <c r="C54" s="19"/>
      <c r="D54" s="19"/>
      <c r="E54" s="194" t="str">
        <f>HYPERLINK("http://fyi.extension.wisc.edu/wbic/","http://fyi.extension.wisc.edu/wbic/")</f>
        <v>http://fyi.extension.wisc.edu/wbic/</v>
      </c>
      <c r="F54" s="19"/>
      <c r="G54" s="19"/>
      <c r="H54" s="19"/>
      <c r="I54" s="19"/>
      <c r="J54" s="19"/>
      <c r="K54" s="2"/>
    </row>
    <row r="55" spans="1:26" ht="9" customHeight="1" x14ac:dyDescent="0.25">
      <c r="A55" s="17"/>
      <c r="B55" s="19"/>
      <c r="C55" s="19"/>
      <c r="D55" s="19"/>
      <c r="E55" s="22"/>
      <c r="F55" s="19"/>
      <c r="G55" s="19"/>
      <c r="H55" s="19"/>
      <c r="I55" s="19"/>
      <c r="J55" s="19"/>
      <c r="K55" s="2"/>
    </row>
    <row r="56" spans="1:26" ht="24" customHeight="1" x14ac:dyDescent="0.2">
      <c r="A56" s="295" t="s">
        <v>45</v>
      </c>
      <c r="B56" s="291"/>
      <c r="C56" s="291"/>
      <c r="D56" s="291"/>
      <c r="E56" s="291"/>
      <c r="F56" s="291"/>
      <c r="G56" s="291"/>
      <c r="H56" s="291"/>
      <c r="I56" s="291"/>
      <c r="J56" s="291"/>
      <c r="K56" s="291"/>
    </row>
    <row r="57" spans="1:26" ht="12.75" customHeight="1" x14ac:dyDescent="0.2">
      <c r="A57" s="296" t="s">
        <v>47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1"/>
    </row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2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 xr:uid="{00000000-0004-0000-0500-000000000000}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1"/>
  <sheetViews>
    <sheetView showGridLines="0" topLeftCell="A13" workbookViewId="0">
      <selection activeCell="F10" sqref="F10"/>
    </sheetView>
  </sheetViews>
  <sheetFormatPr defaultColWidth="17.28515625" defaultRowHeight="15" customHeight="1" x14ac:dyDescent="0.2"/>
  <cols>
    <col min="1" max="1" width="2.7109375" customWidth="1"/>
    <col min="2" max="2" width="8.85546875" customWidth="1"/>
    <col min="3" max="3" width="15.42578125" customWidth="1"/>
    <col min="4" max="4" width="12.140625" customWidth="1"/>
    <col min="5" max="5" width="5.7109375" customWidth="1"/>
    <col min="6" max="6" width="8.7109375" customWidth="1"/>
    <col min="7" max="7" width="9.140625" customWidth="1"/>
    <col min="8" max="8" width="10" customWidth="1"/>
    <col min="9" max="9" width="1.7109375" customWidth="1"/>
    <col min="10" max="10" width="4.7109375" customWidth="1"/>
    <col min="11" max="11" width="10.140625" customWidth="1"/>
    <col min="12" max="26" width="6.7109375" customWidth="1"/>
  </cols>
  <sheetData>
    <row r="1" spans="1:26" ht="27" customHeight="1" x14ac:dyDescent="0.25">
      <c r="A1" s="290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"/>
    </row>
    <row r="2" spans="1:26" ht="16.5" customHeight="1" x14ac:dyDescent="0.25">
      <c r="A2" s="3" t="s">
        <v>2</v>
      </c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6" customHeight="1" x14ac:dyDescent="0.25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2"/>
      <c r="B4" s="174"/>
      <c r="C4" s="5" t="s">
        <v>4</v>
      </c>
      <c r="D4" s="169"/>
      <c r="E4" s="170"/>
      <c r="F4" s="220"/>
      <c r="G4" s="219"/>
      <c r="H4" s="5" t="s">
        <v>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2">
      <c r="A5" s="6"/>
      <c r="B5" s="6"/>
      <c r="C5" s="7" t="s">
        <v>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5" customHeight="1" x14ac:dyDescent="0.2">
      <c r="A6" s="59" t="s">
        <v>108</v>
      </c>
      <c r="B6" s="6"/>
      <c r="C6" s="171" t="s">
        <v>112</v>
      </c>
      <c r="D6" s="172"/>
      <c r="E6" s="172"/>
      <c r="F6" s="172"/>
      <c r="G6" s="172"/>
      <c r="H6" s="17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292" t="s">
        <v>16</v>
      </c>
      <c r="B7" s="293"/>
      <c r="C7" s="8"/>
      <c r="D7" s="8"/>
      <c r="E7" s="8"/>
      <c r="F7" s="8"/>
      <c r="G7" s="8"/>
      <c r="H7" s="8"/>
      <c r="I7" s="8"/>
      <c r="J7" s="8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25.5" customHeight="1" x14ac:dyDescent="0.2">
      <c r="A8" s="9"/>
      <c r="B8" s="10"/>
      <c r="C8" s="10"/>
      <c r="D8" s="11" t="s">
        <v>20</v>
      </c>
      <c r="E8" s="12" t="s">
        <v>21</v>
      </c>
      <c r="F8" s="12" t="s">
        <v>22</v>
      </c>
      <c r="G8" s="12" t="s">
        <v>23</v>
      </c>
      <c r="H8" s="12" t="s">
        <v>24</v>
      </c>
      <c r="I8" s="13"/>
      <c r="J8" s="1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5" t="s">
        <v>135</v>
      </c>
      <c r="B9" s="6"/>
      <c r="C9" s="2"/>
      <c r="D9" s="175">
        <v>1400</v>
      </c>
      <c r="E9" s="14" t="s">
        <v>27</v>
      </c>
      <c r="F9" s="176">
        <v>110</v>
      </c>
      <c r="G9" s="15" t="s">
        <v>35</v>
      </c>
      <c r="H9" s="16">
        <f>D9*(F9/100)</f>
        <v>1540.0000000000002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4.5" customHeight="1" x14ac:dyDescent="0.2">
      <c r="A10" s="2"/>
      <c r="B10" s="2"/>
      <c r="C10" s="2"/>
      <c r="D10" s="5"/>
      <c r="E10" s="5"/>
      <c r="F10" s="5" t="s">
        <v>37</v>
      </c>
      <c r="G10" s="5"/>
      <c r="H10" s="1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A11" s="8" t="s">
        <v>38</v>
      </c>
      <c r="B11" s="8"/>
      <c r="C11" s="8"/>
      <c r="D11" s="8"/>
      <c r="E11" s="8"/>
      <c r="F11" s="8"/>
      <c r="G11" s="8"/>
      <c r="H11" s="20"/>
      <c r="I11" s="8"/>
      <c r="J11" s="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">
      <c r="A12" s="9"/>
      <c r="B12" s="10"/>
      <c r="C12" s="10"/>
      <c r="D12" s="12" t="s">
        <v>39</v>
      </c>
      <c r="E12" s="12" t="s">
        <v>40</v>
      </c>
      <c r="F12" s="12" t="s">
        <v>41</v>
      </c>
      <c r="G12" s="12" t="s">
        <v>42</v>
      </c>
      <c r="H12" s="12" t="s">
        <v>43</v>
      </c>
      <c r="I12" s="21"/>
      <c r="J12" s="2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 x14ac:dyDescent="0.2">
      <c r="A13" s="5" t="s">
        <v>44</v>
      </c>
      <c r="B13" s="23"/>
      <c r="C13" s="2"/>
      <c r="D13" s="5"/>
      <c r="E13" s="5"/>
      <c r="F13" s="5"/>
      <c r="G13" s="5"/>
      <c r="H13" s="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 x14ac:dyDescent="0.2">
      <c r="A14" s="2"/>
      <c r="B14" s="5" t="s">
        <v>46</v>
      </c>
      <c r="C14" s="5"/>
      <c r="D14" s="177">
        <v>775</v>
      </c>
      <c r="E14" s="14" t="s">
        <v>27</v>
      </c>
      <c r="F14" s="178">
        <v>140</v>
      </c>
      <c r="G14" s="15" t="s">
        <v>35</v>
      </c>
      <c r="H14" s="188">
        <f>D14*(F14/100)</f>
        <v>1085</v>
      </c>
      <c r="I14" s="24"/>
      <c r="J14" s="2"/>
      <c r="K14" s="2"/>
    </row>
    <row r="15" spans="1:26" ht="12.75" customHeight="1" x14ac:dyDescent="0.2">
      <c r="A15" s="6"/>
      <c r="B15" s="5" t="s">
        <v>48</v>
      </c>
      <c r="C15" s="5"/>
      <c r="D15" s="14"/>
      <c r="E15" s="14"/>
      <c r="F15" s="178">
        <v>5</v>
      </c>
      <c r="G15" s="14" t="s">
        <v>49</v>
      </c>
      <c r="H15" s="188">
        <f>F15</f>
        <v>5</v>
      </c>
      <c r="I15" s="24"/>
      <c r="J15" s="2"/>
      <c r="K15" s="2"/>
    </row>
    <row r="16" spans="1:26" ht="12.75" customHeight="1" x14ac:dyDescent="0.2">
      <c r="A16" s="2"/>
      <c r="B16" s="5" t="s">
        <v>50</v>
      </c>
      <c r="C16" s="5"/>
      <c r="D16" s="14"/>
      <c r="E16" s="14"/>
      <c r="F16" s="14"/>
      <c r="G16" s="14"/>
      <c r="H16" s="25">
        <f>SUM(H14:H15)</f>
        <v>1090</v>
      </c>
      <c r="I16" s="2"/>
      <c r="J16" s="2"/>
      <c r="K16" s="2"/>
    </row>
    <row r="17" spans="1:26" ht="12.75" customHeight="1" x14ac:dyDescent="0.2">
      <c r="A17" s="8" t="s">
        <v>51</v>
      </c>
      <c r="B17" s="26"/>
      <c r="C17" s="26"/>
      <c r="D17" s="26"/>
      <c r="E17" s="26"/>
      <c r="F17" s="26"/>
      <c r="G17" s="26"/>
      <c r="H17" s="26"/>
      <c r="I17" s="27"/>
      <c r="J17" s="26"/>
      <c r="K17" s="2"/>
    </row>
    <row r="18" spans="1:26" ht="12.75" customHeight="1" x14ac:dyDescent="0.2">
      <c r="A18" s="2"/>
      <c r="B18" s="5" t="s">
        <v>52</v>
      </c>
      <c r="C18" s="28"/>
      <c r="D18" s="179">
        <v>3.3</v>
      </c>
      <c r="E18" s="14" t="s">
        <v>53</v>
      </c>
      <c r="F18" s="5" t="s">
        <v>54</v>
      </c>
      <c r="G18" s="2"/>
      <c r="H18" s="189">
        <f>H19/D18</f>
        <v>189.39393939393941</v>
      </c>
      <c r="I18" s="2"/>
      <c r="J18" s="14" t="s">
        <v>55</v>
      </c>
      <c r="K18" s="2"/>
    </row>
    <row r="19" spans="1:26" ht="12.75" customHeight="1" x14ac:dyDescent="0.2">
      <c r="A19" s="2"/>
      <c r="B19" s="5" t="s">
        <v>56</v>
      </c>
      <c r="C19" s="30"/>
      <c r="D19" s="180">
        <v>6.8</v>
      </c>
      <c r="E19" s="14" t="s">
        <v>57</v>
      </c>
      <c r="F19" s="5" t="s">
        <v>58</v>
      </c>
      <c r="G19" s="30"/>
      <c r="H19" s="189">
        <f>D9-D14</f>
        <v>625</v>
      </c>
      <c r="I19" s="2"/>
      <c r="J19" s="14" t="s">
        <v>59</v>
      </c>
      <c r="K19" s="2"/>
    </row>
    <row r="20" spans="1:26" ht="12.75" customHeight="1" x14ac:dyDescent="0.2">
      <c r="A20" s="8" t="s">
        <v>60</v>
      </c>
      <c r="B20" s="26"/>
      <c r="C20" s="26"/>
      <c r="D20" s="26"/>
      <c r="E20" s="26"/>
      <c r="F20" s="8"/>
      <c r="G20" s="26"/>
      <c r="H20" s="31"/>
      <c r="I20" s="26"/>
      <c r="J20" s="32"/>
      <c r="K20" s="2"/>
    </row>
    <row r="21" spans="1:26" ht="12.75" customHeight="1" x14ac:dyDescent="0.2">
      <c r="A21" s="33" t="s">
        <v>61</v>
      </c>
      <c r="B21" s="2"/>
      <c r="C21" s="34"/>
      <c r="D21" s="2"/>
      <c r="E21" s="2"/>
      <c r="F21" s="2"/>
      <c r="G21" s="2"/>
      <c r="H21" s="24"/>
      <c r="I21" s="2"/>
      <c r="J21" s="2"/>
      <c r="K21" s="2"/>
    </row>
    <row r="22" spans="1:26" ht="12.75" customHeight="1" x14ac:dyDescent="0.2">
      <c r="A22" s="2"/>
      <c r="B22" s="5" t="s">
        <v>62</v>
      </c>
      <c r="C22" s="5"/>
      <c r="D22" s="6"/>
      <c r="E22" s="2"/>
      <c r="F22" s="6"/>
      <c r="G22" s="6"/>
      <c r="H22" s="181">
        <v>2.4500000000000002</v>
      </c>
      <c r="I22" s="24"/>
      <c r="J22" s="2"/>
      <c r="K22" s="2"/>
    </row>
    <row r="23" spans="1:26" ht="12.75" customHeight="1" x14ac:dyDescent="0.2">
      <c r="A23" s="2"/>
      <c r="B23" s="5" t="s">
        <v>63</v>
      </c>
      <c r="C23" s="2"/>
      <c r="D23" s="5"/>
      <c r="E23" s="6"/>
      <c r="F23" s="2"/>
      <c r="G23" s="5"/>
      <c r="H23" s="221">
        <f>H22*H18</f>
        <v>464.01515151515156</v>
      </c>
      <c r="I23" s="24"/>
      <c r="J23" s="2"/>
      <c r="K23" s="2"/>
    </row>
    <row r="24" spans="1:26" ht="12.75" customHeight="1" x14ac:dyDescent="0.2">
      <c r="A24" s="2"/>
      <c r="B24" s="5" t="s">
        <v>64</v>
      </c>
      <c r="C24" s="6"/>
      <c r="D24" s="6"/>
      <c r="E24" s="6"/>
      <c r="F24" s="6"/>
      <c r="G24" s="6"/>
      <c r="H24" s="182">
        <v>0.74</v>
      </c>
      <c r="I24" s="24"/>
      <c r="J24" s="2"/>
      <c r="K24" s="2"/>
    </row>
    <row r="25" spans="1:26" ht="12.75" customHeight="1" x14ac:dyDescent="0.2">
      <c r="A25" s="8" t="s">
        <v>65</v>
      </c>
      <c r="B25" s="26"/>
      <c r="C25" s="26"/>
      <c r="D25" s="26"/>
      <c r="E25" s="26"/>
      <c r="F25" s="26"/>
      <c r="G25" s="26"/>
      <c r="H25" s="26"/>
      <c r="I25" s="27"/>
      <c r="J25" s="2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2"/>
      <c r="B26" s="5" t="s">
        <v>66</v>
      </c>
      <c r="C26" s="2"/>
      <c r="D26" s="177">
        <v>2</v>
      </c>
      <c r="E26" s="14" t="s">
        <v>67</v>
      </c>
      <c r="F26" s="35"/>
      <c r="G26" s="15"/>
      <c r="H26" s="188">
        <f>H16*(D26/100)</f>
        <v>21.8</v>
      </c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">
      <c r="A27" s="2"/>
      <c r="B27" s="5" t="s">
        <v>99</v>
      </c>
      <c r="C27" s="2"/>
      <c r="D27" s="193">
        <f>H16</f>
        <v>1090</v>
      </c>
      <c r="E27" s="14" t="s">
        <v>69</v>
      </c>
      <c r="F27" s="177">
        <v>6</v>
      </c>
      <c r="G27" s="15" t="s">
        <v>70</v>
      </c>
      <c r="H27" s="188">
        <f>D27*(F27/100)*(H$18/365)</f>
        <v>33.935242839352426</v>
      </c>
      <c r="I27" s="37" t="s">
        <v>100</v>
      </c>
      <c r="J27" s="2"/>
      <c r="K27" s="2"/>
    </row>
    <row r="28" spans="1:26" ht="12.75" customHeight="1" x14ac:dyDescent="0.2">
      <c r="A28" s="2"/>
      <c r="B28" s="5" t="s">
        <v>72</v>
      </c>
      <c r="C28" s="2"/>
      <c r="D28" s="193">
        <f>0.5*H23</f>
        <v>232.00757575757578</v>
      </c>
      <c r="E28" s="14" t="s">
        <v>69</v>
      </c>
      <c r="F28" s="177">
        <v>6</v>
      </c>
      <c r="G28" s="15" t="s">
        <v>70</v>
      </c>
      <c r="H28" s="188">
        <f>(D28)*(F28/100)*(H$18/365)</f>
        <v>7.2231499301860458</v>
      </c>
      <c r="I28" s="37" t="s">
        <v>71</v>
      </c>
      <c r="J28" s="2"/>
      <c r="K28" s="2"/>
    </row>
    <row r="29" spans="1:26" ht="12.75" customHeight="1" x14ac:dyDescent="0.2">
      <c r="A29" s="2"/>
      <c r="B29" s="5" t="s">
        <v>73</v>
      </c>
      <c r="C29" s="2"/>
      <c r="D29" s="183">
        <v>1300</v>
      </c>
      <c r="E29" s="14" t="s">
        <v>27</v>
      </c>
      <c r="F29" s="178">
        <v>30</v>
      </c>
      <c r="G29" s="15" t="s">
        <v>74</v>
      </c>
      <c r="H29" s="188">
        <f>D29*(F29/2000)</f>
        <v>19.5</v>
      </c>
      <c r="I29" s="24"/>
      <c r="J29" s="2"/>
      <c r="K29" s="2"/>
    </row>
    <row r="30" spans="1:26" ht="12.75" customHeight="1" x14ac:dyDescent="0.2">
      <c r="A30" s="2"/>
      <c r="B30" s="5" t="s">
        <v>75</v>
      </c>
      <c r="C30" s="2"/>
      <c r="D30" s="14"/>
      <c r="E30" s="14"/>
      <c r="F30" s="178">
        <v>8</v>
      </c>
      <c r="G30" s="15" t="s">
        <v>49</v>
      </c>
      <c r="H30" s="188">
        <f t="shared" ref="H30:H35" si="0">F30</f>
        <v>8</v>
      </c>
      <c r="I30" s="2"/>
      <c r="J30" s="23"/>
      <c r="K30" s="2"/>
    </row>
    <row r="31" spans="1:26" ht="12.75" customHeight="1" x14ac:dyDescent="0.2">
      <c r="A31" s="2"/>
      <c r="B31" s="5" t="s">
        <v>76</v>
      </c>
      <c r="C31" s="2"/>
      <c r="D31" s="14"/>
      <c r="E31" s="14"/>
      <c r="F31" s="178">
        <v>14</v>
      </c>
      <c r="G31" s="15" t="s">
        <v>49</v>
      </c>
      <c r="H31" s="188">
        <f t="shared" si="0"/>
        <v>14</v>
      </c>
      <c r="I31" s="24"/>
      <c r="J31" s="2"/>
      <c r="K31" s="2"/>
    </row>
    <row r="32" spans="1:26" ht="12.75" customHeight="1" x14ac:dyDescent="0.2">
      <c r="A32" s="2"/>
      <c r="B32" s="294" t="s">
        <v>77</v>
      </c>
      <c r="C32" s="291"/>
      <c r="D32" s="291"/>
      <c r="E32" s="14"/>
      <c r="F32" s="178">
        <v>8</v>
      </c>
      <c r="G32" s="15" t="s">
        <v>78</v>
      </c>
      <c r="H32" s="188">
        <f t="shared" si="0"/>
        <v>8</v>
      </c>
      <c r="I32" s="24"/>
      <c r="J32" s="2"/>
      <c r="K32" s="2"/>
    </row>
    <row r="33" spans="1:26" ht="12.75" customHeight="1" x14ac:dyDescent="0.2">
      <c r="A33" s="2"/>
      <c r="B33" s="5" t="s">
        <v>79</v>
      </c>
      <c r="C33" s="2"/>
      <c r="D33" s="2"/>
      <c r="E33" s="14"/>
      <c r="F33" s="178">
        <v>10</v>
      </c>
      <c r="G33" s="15" t="s">
        <v>49</v>
      </c>
      <c r="H33" s="188">
        <f t="shared" si="0"/>
        <v>10</v>
      </c>
      <c r="I33" s="24"/>
      <c r="J33" s="2"/>
      <c r="K33" s="2"/>
    </row>
    <row r="34" spans="1:26" ht="12.75" customHeight="1" x14ac:dyDescent="0.2">
      <c r="A34" s="2"/>
      <c r="B34" s="5" t="s">
        <v>80</v>
      </c>
      <c r="C34" s="2"/>
      <c r="D34" s="2"/>
      <c r="E34" s="14"/>
      <c r="F34" s="178">
        <v>20</v>
      </c>
      <c r="G34" s="14" t="s">
        <v>49</v>
      </c>
      <c r="H34" s="188">
        <f t="shared" si="0"/>
        <v>20</v>
      </c>
      <c r="I34" s="24"/>
      <c r="J34" s="2"/>
      <c r="K34" s="2"/>
    </row>
    <row r="35" spans="1:26" ht="12.75" customHeight="1" x14ac:dyDescent="0.2">
      <c r="A35" s="6"/>
      <c r="B35" s="5" t="s">
        <v>81</v>
      </c>
      <c r="C35" s="6"/>
      <c r="D35" s="14"/>
      <c r="E35" s="14"/>
      <c r="F35" s="184">
        <v>10</v>
      </c>
      <c r="G35" s="15" t="s">
        <v>49</v>
      </c>
      <c r="H35" s="190">
        <f t="shared" si="0"/>
        <v>10</v>
      </c>
      <c r="I35" s="24"/>
      <c r="J35" s="2"/>
      <c r="K35" s="2"/>
    </row>
    <row r="36" spans="1:26" ht="12.75" customHeight="1" x14ac:dyDescent="0.2">
      <c r="A36" s="2"/>
      <c r="B36" s="38" t="s">
        <v>82</v>
      </c>
      <c r="C36" s="39"/>
      <c r="D36" s="40"/>
      <c r="E36" s="40"/>
      <c r="F36" s="40"/>
      <c r="G36" s="40"/>
      <c r="H36" s="25">
        <f>SUM(H26:H35)</f>
        <v>152.45839276953848</v>
      </c>
      <c r="I36" s="24"/>
      <c r="J36" s="2"/>
      <c r="K36" s="2"/>
    </row>
    <row r="37" spans="1:26" ht="12.75" customHeight="1" x14ac:dyDescent="0.2">
      <c r="A37" s="8" t="s">
        <v>83</v>
      </c>
      <c r="B37" s="8"/>
      <c r="C37" s="8"/>
      <c r="D37" s="8"/>
      <c r="E37" s="8"/>
      <c r="F37" s="8"/>
      <c r="G37" s="8"/>
      <c r="H37" s="8"/>
      <c r="I37" s="27"/>
      <c r="J37" s="26"/>
      <c r="K37" s="2"/>
    </row>
    <row r="38" spans="1:26" ht="12.75" customHeight="1" x14ac:dyDescent="0.2">
      <c r="A38" s="33" t="s">
        <v>84</v>
      </c>
      <c r="B38" s="5"/>
      <c r="C38" s="5"/>
      <c r="D38" s="5"/>
      <c r="E38" s="5"/>
      <c r="F38" s="5"/>
      <c r="G38" s="5"/>
      <c r="H38" s="5"/>
      <c r="I38" s="24"/>
      <c r="J38" s="6"/>
      <c r="K38" s="2"/>
    </row>
    <row r="39" spans="1:26" ht="12.75" customHeight="1" x14ac:dyDescent="0.2">
      <c r="A39" s="2"/>
      <c r="B39" s="5" t="s">
        <v>85</v>
      </c>
      <c r="C39" s="2"/>
      <c r="D39" s="185">
        <v>0.7</v>
      </c>
      <c r="E39" s="5" t="s">
        <v>86</v>
      </c>
      <c r="F39" s="2"/>
      <c r="G39" s="41"/>
      <c r="H39" s="42">
        <f>D39*H18</f>
        <v>132.57575757575756</v>
      </c>
      <c r="I39" s="24"/>
      <c r="J39" s="2"/>
      <c r="K39" s="2"/>
    </row>
    <row r="40" spans="1:26" s="45" customFormat="1" ht="12.75" customHeight="1" x14ac:dyDescent="0.2">
      <c r="A40" s="50" t="s">
        <v>105</v>
      </c>
      <c r="B40" s="50"/>
      <c r="C40" s="50"/>
      <c r="D40" s="51"/>
      <c r="E40" s="50"/>
      <c r="F40" s="50"/>
      <c r="G40" s="52"/>
      <c r="H40" s="53"/>
      <c r="I40" s="57"/>
      <c r="J40" s="50"/>
      <c r="K40" s="6"/>
    </row>
    <row r="41" spans="1:26" ht="12.75" customHeight="1" x14ac:dyDescent="0.2">
      <c r="A41" s="2"/>
      <c r="B41" s="5" t="s">
        <v>87</v>
      </c>
      <c r="C41" s="6"/>
      <c r="D41" s="6"/>
      <c r="E41" s="6"/>
      <c r="F41" s="6"/>
      <c r="G41" s="6"/>
      <c r="H41" s="42">
        <f>(H23+H46+H36)/H19</f>
        <v>1.1984788829767161</v>
      </c>
      <c r="I41" s="24"/>
      <c r="J41" s="2"/>
      <c r="K41" s="2"/>
    </row>
    <row r="42" spans="1:26" ht="12.75" customHeight="1" x14ac:dyDescent="0.2">
      <c r="A42" s="8" t="s">
        <v>88</v>
      </c>
      <c r="B42" s="8"/>
      <c r="C42" s="8"/>
      <c r="D42" s="8"/>
      <c r="E42" s="8"/>
      <c r="F42" s="8"/>
      <c r="G42" s="8"/>
      <c r="H42" s="8"/>
      <c r="I42" s="27"/>
      <c r="J42" s="26"/>
      <c r="K42" s="2"/>
    </row>
    <row r="43" spans="1:26" ht="12.75" customHeight="1" x14ac:dyDescent="0.2">
      <c r="A43" s="2"/>
      <c r="B43" s="5" t="s">
        <v>89</v>
      </c>
      <c r="C43" s="2"/>
      <c r="D43" s="2"/>
      <c r="E43" s="2"/>
      <c r="F43" s="2"/>
      <c r="G43" s="2"/>
      <c r="H43" s="191">
        <f>H9</f>
        <v>1540.0000000000002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 customHeight="1" x14ac:dyDescent="0.2">
      <c r="A44" s="6"/>
      <c r="B44" s="5" t="s">
        <v>90</v>
      </c>
      <c r="C44" s="6"/>
      <c r="D44" s="6"/>
      <c r="E44" s="6"/>
      <c r="F44" s="6"/>
      <c r="G44" s="6"/>
      <c r="H44" s="191">
        <f>H16+H23+H36</f>
        <v>1706.47354428469</v>
      </c>
      <c r="I44" s="2"/>
      <c r="J44" s="2"/>
      <c r="K44" s="2"/>
    </row>
    <row r="45" spans="1:26" ht="12.75" customHeight="1" x14ac:dyDescent="0.2">
      <c r="A45" s="5" t="s">
        <v>91</v>
      </c>
      <c r="B45" s="2"/>
      <c r="C45" s="5"/>
      <c r="D45" s="5"/>
      <c r="E45" s="5"/>
      <c r="F45" s="5"/>
      <c r="G45" s="5" t="s">
        <v>49</v>
      </c>
      <c r="H45" s="42">
        <f>H43-H44</f>
        <v>-166.47354428468975</v>
      </c>
      <c r="I45" s="24"/>
      <c r="J45" s="2"/>
      <c r="K45" s="2"/>
    </row>
    <row r="46" spans="1:26" ht="12.75" customHeight="1" x14ac:dyDescent="0.2">
      <c r="A46" s="6"/>
      <c r="B46" s="5" t="s">
        <v>92</v>
      </c>
      <c r="C46" s="6"/>
      <c r="D46" s="6"/>
      <c r="E46" s="6"/>
      <c r="F46" s="6"/>
      <c r="G46" s="6"/>
      <c r="H46" s="191">
        <f>H39</f>
        <v>132.57575757575756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x14ac:dyDescent="0.2">
      <c r="A47" s="5" t="s">
        <v>93</v>
      </c>
      <c r="B47" s="2"/>
      <c r="C47" s="5"/>
      <c r="D47" s="5"/>
      <c r="E47" s="5"/>
      <c r="F47" s="5"/>
      <c r="G47" s="5" t="s">
        <v>49</v>
      </c>
      <c r="H47" s="42">
        <f>H45-H46</f>
        <v>-299.04930186044731</v>
      </c>
      <c r="I47" s="24"/>
      <c r="J47" s="2"/>
      <c r="K47" s="2"/>
    </row>
    <row r="48" spans="1:26" ht="12.75" customHeight="1" x14ac:dyDescent="0.2">
      <c r="A48" s="8" t="s">
        <v>94</v>
      </c>
      <c r="B48" s="8"/>
      <c r="C48" s="8"/>
      <c r="D48" s="8"/>
      <c r="E48" s="8"/>
      <c r="F48" s="8"/>
      <c r="G48" s="8"/>
      <c r="H48" s="20"/>
      <c r="I48" s="20"/>
      <c r="J48" s="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2"/>
      <c r="B49" s="5" t="s">
        <v>95</v>
      </c>
      <c r="C49" s="5"/>
      <c r="D49" s="2"/>
      <c r="E49" s="2"/>
      <c r="F49" s="2"/>
      <c r="G49" s="2"/>
      <c r="H49" s="192">
        <f>(H44+H46)/(D9/100)</f>
        <v>131.36066441860339</v>
      </c>
      <c r="I49" s="18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customHeight="1" x14ac:dyDescent="0.2">
      <c r="A50" s="2"/>
      <c r="B50" s="5" t="s">
        <v>96</v>
      </c>
      <c r="C50" s="5"/>
      <c r="D50" s="2"/>
      <c r="E50" s="2"/>
      <c r="F50" s="2"/>
      <c r="G50" s="2"/>
      <c r="H50" s="192">
        <f>(H44+H46-H35)/(D9/100)</f>
        <v>130.64637870431767</v>
      </c>
      <c r="I50" s="2"/>
      <c r="J50" s="2"/>
      <c r="K50" s="2"/>
    </row>
    <row r="51" spans="1:26" ht="12.75" customHeight="1" x14ac:dyDescent="0.2">
      <c r="A51" s="5"/>
      <c r="B51" s="2"/>
      <c r="C51" s="5" t="s">
        <v>97</v>
      </c>
      <c r="D51" s="2"/>
      <c r="E51" s="2"/>
      <c r="F51" s="218">
        <v>500</v>
      </c>
      <c r="G51" s="5" t="s">
        <v>59</v>
      </c>
      <c r="H51" s="2"/>
      <c r="I51" s="24"/>
      <c r="J51" s="2"/>
      <c r="K51" s="2"/>
    </row>
    <row r="52" spans="1:26" ht="12.75" customHeight="1" x14ac:dyDescent="0.2">
      <c r="A52" s="2"/>
      <c r="B52" s="5" t="s">
        <v>98</v>
      </c>
      <c r="C52" s="2"/>
      <c r="D52" s="2"/>
      <c r="E52" s="2"/>
      <c r="F52" s="2"/>
      <c r="G52" s="2"/>
      <c r="H52" s="43">
        <f>(H9-H23-H36-H39-H15)/F51*100</f>
        <v>157.19013962791055</v>
      </c>
      <c r="I52" s="2"/>
      <c r="J52" s="2"/>
      <c r="K52" s="2"/>
    </row>
    <row r="53" spans="1:26" ht="12.7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2"/>
    </row>
    <row r="54" spans="1:26" ht="12.75" customHeight="1" x14ac:dyDescent="0.25">
      <c r="A54" s="17" t="s">
        <v>36</v>
      </c>
      <c r="B54" s="19"/>
      <c r="C54" s="19"/>
      <c r="D54" s="19"/>
      <c r="E54" s="194" t="str">
        <f>HYPERLINK("http://fyi.extension.wisc.edu/wbic/","http://fyi.extension.wisc.edu/wbic/")</f>
        <v>http://fyi.extension.wisc.edu/wbic/</v>
      </c>
      <c r="F54" s="19"/>
      <c r="G54" s="19"/>
      <c r="H54" s="19"/>
      <c r="I54" s="19"/>
      <c r="J54" s="19"/>
      <c r="K54" s="2"/>
    </row>
    <row r="55" spans="1:26" ht="9" customHeight="1" x14ac:dyDescent="0.25">
      <c r="A55" s="17"/>
      <c r="B55" s="19"/>
      <c r="C55" s="19"/>
      <c r="D55" s="19"/>
      <c r="E55" s="22"/>
      <c r="F55" s="19"/>
      <c r="G55" s="19"/>
      <c r="H55" s="19"/>
      <c r="I55" s="19"/>
      <c r="J55" s="19"/>
      <c r="K55" s="2"/>
    </row>
    <row r="56" spans="1:26" ht="24" customHeight="1" x14ac:dyDescent="0.2">
      <c r="A56" s="295" t="s">
        <v>45</v>
      </c>
      <c r="B56" s="291"/>
      <c r="C56" s="291"/>
      <c r="D56" s="291"/>
      <c r="E56" s="291"/>
      <c r="F56" s="291"/>
      <c r="G56" s="291"/>
      <c r="H56" s="291"/>
      <c r="I56" s="291"/>
      <c r="J56" s="291"/>
      <c r="K56" s="291"/>
    </row>
    <row r="57" spans="1:26" ht="12.75" customHeight="1" x14ac:dyDescent="0.2">
      <c r="A57" s="296" t="s">
        <v>47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1"/>
    </row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12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 xr:uid="{00000000-0004-0000-0800-000000000000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1"/>
  <sheetViews>
    <sheetView showGridLines="0" topLeftCell="A22" workbookViewId="0">
      <selection activeCell="F10" sqref="F10"/>
    </sheetView>
  </sheetViews>
  <sheetFormatPr defaultColWidth="17.28515625" defaultRowHeight="15" customHeight="1" x14ac:dyDescent="0.2"/>
  <cols>
    <col min="1" max="1" width="2.7109375" style="45" customWidth="1"/>
    <col min="2" max="2" width="8.85546875" style="45" customWidth="1"/>
    <col min="3" max="3" width="15.42578125" style="45" customWidth="1"/>
    <col min="4" max="4" width="12.140625" style="45" customWidth="1"/>
    <col min="5" max="5" width="5.7109375" style="45" customWidth="1"/>
    <col min="6" max="6" width="8.7109375" style="45" customWidth="1"/>
    <col min="7" max="7" width="9.140625" style="45" customWidth="1"/>
    <col min="8" max="8" width="10" style="45" customWidth="1"/>
    <col min="9" max="9" width="1.7109375" style="45" customWidth="1"/>
    <col min="10" max="10" width="4.7109375" style="45" customWidth="1"/>
    <col min="11" max="11" width="10.140625" style="45" customWidth="1"/>
    <col min="12" max="26" width="6.7109375" style="45" customWidth="1"/>
    <col min="27" max="16384" width="17.28515625" style="45"/>
  </cols>
  <sheetData>
    <row r="1" spans="1:26" ht="27" customHeight="1" x14ac:dyDescent="0.25">
      <c r="A1" s="290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6"/>
    </row>
    <row r="2" spans="1:26" ht="16.5" customHeight="1" thickBot="1" x14ac:dyDescent="0.3">
      <c r="A2" s="3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6" customHeight="1" x14ac:dyDescent="0.25">
      <c r="A3" s="4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6"/>
      <c r="B4" s="174"/>
      <c r="C4" s="48" t="s">
        <v>4</v>
      </c>
      <c r="D4" s="169"/>
      <c r="E4" s="170"/>
      <c r="F4" s="220"/>
      <c r="G4" s="219"/>
      <c r="H4" s="48" t="s">
        <v>5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2">
      <c r="A5" s="6"/>
      <c r="B5" s="6"/>
      <c r="C5" s="7" t="s">
        <v>6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3.5" customHeight="1" x14ac:dyDescent="0.2">
      <c r="A6" s="59" t="s">
        <v>108</v>
      </c>
      <c r="B6" s="6"/>
      <c r="C6" s="171" t="s">
        <v>113</v>
      </c>
      <c r="D6" s="172"/>
      <c r="E6" s="172"/>
      <c r="F6" s="172"/>
      <c r="G6" s="172"/>
      <c r="H6" s="17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292" t="s">
        <v>16</v>
      </c>
      <c r="B7" s="293"/>
      <c r="C7" s="47"/>
      <c r="D7" s="47"/>
      <c r="E7" s="47"/>
      <c r="F7" s="47"/>
      <c r="G7" s="47"/>
      <c r="H7" s="47"/>
      <c r="I7" s="47"/>
      <c r="J7" s="47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ht="25.5" customHeight="1" x14ac:dyDescent="0.2">
      <c r="A8" s="9"/>
      <c r="B8" s="10"/>
      <c r="C8" s="10"/>
      <c r="D8" s="11" t="s">
        <v>20</v>
      </c>
      <c r="E8" s="12" t="s">
        <v>21</v>
      </c>
      <c r="F8" s="12" t="s">
        <v>22</v>
      </c>
      <c r="G8" s="12" t="s">
        <v>23</v>
      </c>
      <c r="H8" s="12" t="s">
        <v>24</v>
      </c>
      <c r="I8" s="13"/>
      <c r="J8" s="13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48" t="s">
        <v>135</v>
      </c>
      <c r="B9" s="6"/>
      <c r="C9" s="6"/>
      <c r="D9" s="175">
        <v>1250</v>
      </c>
      <c r="E9" s="14" t="s">
        <v>27</v>
      </c>
      <c r="F9" s="176">
        <v>106</v>
      </c>
      <c r="G9" s="15" t="s">
        <v>35</v>
      </c>
      <c r="H9" s="16">
        <f>D9*(F9/100)</f>
        <v>1325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4.5" customHeight="1" x14ac:dyDescent="0.2">
      <c r="A10" s="6"/>
      <c r="B10" s="6"/>
      <c r="C10" s="6"/>
      <c r="D10" s="48"/>
      <c r="E10" s="48"/>
      <c r="F10" s="48" t="s">
        <v>37</v>
      </c>
      <c r="G10" s="48"/>
      <c r="H10" s="1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ht="12.75" customHeight="1" x14ac:dyDescent="0.2">
      <c r="A11" s="47" t="s">
        <v>38</v>
      </c>
      <c r="B11" s="47"/>
      <c r="C11" s="47"/>
      <c r="D11" s="47"/>
      <c r="E11" s="47"/>
      <c r="F11" s="47"/>
      <c r="G11" s="47"/>
      <c r="H11" s="20"/>
      <c r="I11" s="47"/>
      <c r="J11" s="47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2.75" customHeight="1" x14ac:dyDescent="0.2">
      <c r="A12" s="9"/>
      <c r="B12" s="10"/>
      <c r="C12" s="10"/>
      <c r="D12" s="12" t="s">
        <v>39</v>
      </c>
      <c r="E12" s="12" t="s">
        <v>40</v>
      </c>
      <c r="F12" s="12" t="s">
        <v>41</v>
      </c>
      <c r="G12" s="12" t="s">
        <v>42</v>
      </c>
      <c r="H12" s="12" t="s">
        <v>43</v>
      </c>
      <c r="I12" s="21"/>
      <c r="J12" s="21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2.75" customHeight="1" x14ac:dyDescent="0.2">
      <c r="A13" s="48" t="s">
        <v>44</v>
      </c>
      <c r="B13" s="23"/>
      <c r="C13" s="6"/>
      <c r="D13" s="48"/>
      <c r="E13" s="48"/>
      <c r="F13" s="48"/>
      <c r="G13" s="48"/>
      <c r="H13" s="48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2.75" customHeight="1" x14ac:dyDescent="0.2">
      <c r="A14" s="6"/>
      <c r="B14" s="48" t="s">
        <v>46</v>
      </c>
      <c r="C14" s="48"/>
      <c r="D14" s="177">
        <v>725</v>
      </c>
      <c r="E14" s="14" t="s">
        <v>27</v>
      </c>
      <c r="F14" s="178">
        <v>125</v>
      </c>
      <c r="G14" s="15" t="s">
        <v>35</v>
      </c>
      <c r="H14" s="188">
        <f>D14*(F14/100)</f>
        <v>906.25</v>
      </c>
      <c r="I14" s="24"/>
      <c r="J14" s="6"/>
      <c r="K14" s="6"/>
    </row>
    <row r="15" spans="1:26" ht="12.75" customHeight="1" x14ac:dyDescent="0.2">
      <c r="A15" s="6"/>
      <c r="B15" s="48" t="s">
        <v>48</v>
      </c>
      <c r="C15" s="48"/>
      <c r="D15" s="14"/>
      <c r="E15" s="14"/>
      <c r="F15" s="178">
        <v>5</v>
      </c>
      <c r="G15" s="14" t="s">
        <v>49</v>
      </c>
      <c r="H15" s="188">
        <f>F15</f>
        <v>5</v>
      </c>
      <c r="I15" s="24"/>
      <c r="J15" s="6"/>
      <c r="K15" s="6"/>
    </row>
    <row r="16" spans="1:26" ht="12.75" customHeight="1" x14ac:dyDescent="0.2">
      <c r="A16" s="6"/>
      <c r="B16" s="48" t="s">
        <v>50</v>
      </c>
      <c r="C16" s="48"/>
      <c r="D16" s="14"/>
      <c r="E16" s="14"/>
      <c r="F16" s="14"/>
      <c r="G16" s="14"/>
      <c r="H16" s="25">
        <f>SUM(H14:H15)</f>
        <v>911.25</v>
      </c>
      <c r="I16" s="6"/>
      <c r="J16" s="6"/>
      <c r="K16" s="6"/>
    </row>
    <row r="17" spans="1:26" ht="12.75" customHeight="1" x14ac:dyDescent="0.2">
      <c r="A17" s="47" t="s">
        <v>51</v>
      </c>
      <c r="B17" s="26"/>
      <c r="C17" s="26"/>
      <c r="D17" s="26"/>
      <c r="E17" s="26"/>
      <c r="F17" s="26"/>
      <c r="G17" s="26"/>
      <c r="H17" s="26"/>
      <c r="I17" s="27"/>
      <c r="J17" s="26"/>
      <c r="K17" s="6"/>
    </row>
    <row r="18" spans="1:26" ht="12.75" customHeight="1" x14ac:dyDescent="0.2">
      <c r="A18" s="6"/>
      <c r="B18" s="48" t="s">
        <v>52</v>
      </c>
      <c r="C18" s="28"/>
      <c r="D18" s="179">
        <v>3</v>
      </c>
      <c r="E18" s="14" t="s">
        <v>53</v>
      </c>
      <c r="F18" s="48" t="s">
        <v>54</v>
      </c>
      <c r="G18" s="6"/>
      <c r="H18" s="189">
        <f>H19/D18</f>
        <v>175</v>
      </c>
      <c r="I18" s="6"/>
      <c r="J18" s="14" t="s">
        <v>55</v>
      </c>
      <c r="K18" s="6"/>
    </row>
    <row r="19" spans="1:26" ht="12.75" customHeight="1" x14ac:dyDescent="0.2">
      <c r="A19" s="6"/>
      <c r="B19" s="48" t="s">
        <v>56</v>
      </c>
      <c r="C19" s="30"/>
      <c r="D19" s="180">
        <v>7.2</v>
      </c>
      <c r="E19" s="14" t="s">
        <v>57</v>
      </c>
      <c r="F19" s="48" t="s">
        <v>58</v>
      </c>
      <c r="G19" s="30"/>
      <c r="H19" s="189">
        <f>D9-D14</f>
        <v>525</v>
      </c>
      <c r="I19" s="6"/>
      <c r="J19" s="14" t="s">
        <v>59</v>
      </c>
      <c r="K19" s="6"/>
    </row>
    <row r="20" spans="1:26" ht="12.75" customHeight="1" x14ac:dyDescent="0.2">
      <c r="A20" s="47" t="s">
        <v>60</v>
      </c>
      <c r="B20" s="26"/>
      <c r="C20" s="26"/>
      <c r="D20" s="26"/>
      <c r="E20" s="26"/>
      <c r="F20" s="47"/>
      <c r="G20" s="26"/>
      <c r="H20" s="31"/>
      <c r="I20" s="26"/>
      <c r="J20" s="32"/>
      <c r="K20" s="6"/>
    </row>
    <row r="21" spans="1:26" ht="12.75" customHeight="1" x14ac:dyDescent="0.2">
      <c r="A21" s="33" t="s">
        <v>61</v>
      </c>
      <c r="B21" s="6"/>
      <c r="C21" s="34"/>
      <c r="D21" s="6"/>
      <c r="E21" s="6"/>
      <c r="F21" s="6"/>
      <c r="G21" s="6"/>
      <c r="H21" s="24"/>
      <c r="I21" s="6"/>
      <c r="J21" s="6"/>
      <c r="K21" s="6"/>
    </row>
    <row r="22" spans="1:26" ht="12.75" customHeight="1" x14ac:dyDescent="0.2">
      <c r="A22" s="6"/>
      <c r="B22" s="48" t="s">
        <v>62</v>
      </c>
      <c r="C22" s="48"/>
      <c r="D22" s="6"/>
      <c r="E22" s="6"/>
      <c r="F22" s="6"/>
      <c r="G22" s="6"/>
      <c r="H22" s="181">
        <v>2.36</v>
      </c>
      <c r="I22" s="24"/>
      <c r="J22" s="6"/>
      <c r="K22" s="6"/>
    </row>
    <row r="23" spans="1:26" ht="12.75" customHeight="1" x14ac:dyDescent="0.2">
      <c r="A23" s="6"/>
      <c r="B23" s="48" t="s">
        <v>63</v>
      </c>
      <c r="C23" s="6"/>
      <c r="D23" s="48"/>
      <c r="E23" s="6"/>
      <c r="F23" s="6"/>
      <c r="G23" s="48"/>
      <c r="H23" s="221">
        <f>H22*H18</f>
        <v>413</v>
      </c>
      <c r="I23" s="24"/>
      <c r="J23" s="6"/>
      <c r="K23" s="6"/>
    </row>
    <row r="24" spans="1:26" ht="12.75" customHeight="1" x14ac:dyDescent="0.2">
      <c r="A24" s="6"/>
      <c r="B24" s="48" t="s">
        <v>64</v>
      </c>
      <c r="C24" s="6"/>
      <c r="D24" s="6"/>
      <c r="E24" s="6"/>
      <c r="F24" s="6"/>
      <c r="G24" s="6"/>
      <c r="H24" s="182">
        <v>0.79</v>
      </c>
      <c r="I24" s="24"/>
      <c r="J24" s="6"/>
      <c r="K24" s="6"/>
    </row>
    <row r="25" spans="1:26" ht="12.75" customHeight="1" x14ac:dyDescent="0.2">
      <c r="A25" s="47" t="s">
        <v>65</v>
      </c>
      <c r="B25" s="26"/>
      <c r="C25" s="26"/>
      <c r="D25" s="26"/>
      <c r="E25" s="26"/>
      <c r="F25" s="26"/>
      <c r="G25" s="26"/>
      <c r="H25" s="26"/>
      <c r="I25" s="27"/>
      <c r="J25" s="2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6"/>
      <c r="B26" s="48" t="s">
        <v>66</v>
      </c>
      <c r="C26" s="6"/>
      <c r="D26" s="177">
        <v>2.5</v>
      </c>
      <c r="E26" s="14" t="s">
        <v>67</v>
      </c>
      <c r="F26" s="35"/>
      <c r="G26" s="15"/>
      <c r="H26" s="188">
        <f>H16*(D26/100)</f>
        <v>22.78125</v>
      </c>
      <c r="I26" s="24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">
      <c r="A27" s="6"/>
      <c r="B27" s="48" t="s">
        <v>99</v>
      </c>
      <c r="C27" s="6"/>
      <c r="D27" s="36">
        <f>H16</f>
        <v>911.25</v>
      </c>
      <c r="E27" s="14" t="s">
        <v>69</v>
      </c>
      <c r="F27" s="177">
        <v>6</v>
      </c>
      <c r="G27" s="15" t="s">
        <v>70</v>
      </c>
      <c r="H27" s="188">
        <f>D27*(F27/100)*(H$18/365)</f>
        <v>26.214041095890408</v>
      </c>
      <c r="I27" s="37" t="s">
        <v>100</v>
      </c>
      <c r="J27" s="6"/>
      <c r="K27" s="6"/>
    </row>
    <row r="28" spans="1:26" ht="12.75" customHeight="1" x14ac:dyDescent="0.2">
      <c r="A28" s="6"/>
      <c r="B28" s="48" t="s">
        <v>72</v>
      </c>
      <c r="C28" s="6"/>
      <c r="D28" s="36">
        <f>0.5*H23</f>
        <v>206.5</v>
      </c>
      <c r="E28" s="14" t="s">
        <v>69</v>
      </c>
      <c r="F28" s="177">
        <v>6</v>
      </c>
      <c r="G28" s="15" t="s">
        <v>70</v>
      </c>
      <c r="H28" s="188">
        <f>(D28)*(F28/100)*(H$18/365)</f>
        <v>5.940410958904109</v>
      </c>
      <c r="I28" s="37" t="s">
        <v>71</v>
      </c>
      <c r="J28" s="6"/>
      <c r="K28" s="6"/>
    </row>
    <row r="29" spans="1:26" ht="12.75" customHeight="1" x14ac:dyDescent="0.2">
      <c r="A29" s="6"/>
      <c r="B29" s="48" t="s">
        <v>73</v>
      </c>
      <c r="C29" s="6"/>
      <c r="D29" s="183">
        <v>1210</v>
      </c>
      <c r="E29" s="14" t="s">
        <v>27</v>
      </c>
      <c r="F29" s="178">
        <v>30</v>
      </c>
      <c r="G29" s="15" t="s">
        <v>74</v>
      </c>
      <c r="H29" s="188">
        <f>D29*(F29/2000)</f>
        <v>18.149999999999999</v>
      </c>
      <c r="I29" s="24"/>
      <c r="J29" s="6"/>
      <c r="K29" s="6"/>
    </row>
    <row r="30" spans="1:26" ht="12.75" customHeight="1" x14ac:dyDescent="0.2">
      <c r="A30" s="6"/>
      <c r="B30" s="48" t="s">
        <v>75</v>
      </c>
      <c r="C30" s="6"/>
      <c r="D30" s="14"/>
      <c r="E30" s="14"/>
      <c r="F30" s="178">
        <v>8</v>
      </c>
      <c r="G30" s="15" t="s">
        <v>49</v>
      </c>
      <c r="H30" s="188">
        <f t="shared" ref="H30:H35" si="0">F30</f>
        <v>8</v>
      </c>
      <c r="I30" s="6"/>
      <c r="J30" s="23"/>
      <c r="K30" s="6"/>
    </row>
    <row r="31" spans="1:26" ht="12.75" customHeight="1" x14ac:dyDescent="0.2">
      <c r="A31" s="6"/>
      <c r="B31" s="48" t="s">
        <v>76</v>
      </c>
      <c r="C31" s="6"/>
      <c r="D31" s="14"/>
      <c r="E31" s="14"/>
      <c r="F31" s="178">
        <v>16</v>
      </c>
      <c r="G31" s="15" t="s">
        <v>49</v>
      </c>
      <c r="H31" s="188">
        <f t="shared" si="0"/>
        <v>16</v>
      </c>
      <c r="I31" s="24"/>
      <c r="J31" s="6"/>
      <c r="K31" s="6"/>
    </row>
    <row r="32" spans="1:26" ht="12.75" customHeight="1" x14ac:dyDescent="0.2">
      <c r="A32" s="6"/>
      <c r="B32" s="294" t="s">
        <v>77</v>
      </c>
      <c r="C32" s="291"/>
      <c r="D32" s="291"/>
      <c r="E32" s="14"/>
      <c r="F32" s="178">
        <v>8</v>
      </c>
      <c r="G32" s="15" t="s">
        <v>78</v>
      </c>
      <c r="H32" s="188">
        <f t="shared" si="0"/>
        <v>8</v>
      </c>
      <c r="I32" s="24"/>
      <c r="J32" s="6"/>
      <c r="K32" s="6"/>
    </row>
    <row r="33" spans="1:26" ht="12.75" customHeight="1" x14ac:dyDescent="0.2">
      <c r="A33" s="6"/>
      <c r="B33" s="48" t="s">
        <v>79</v>
      </c>
      <c r="C33" s="6"/>
      <c r="D33" s="6"/>
      <c r="E33" s="14"/>
      <c r="F33" s="178">
        <v>10</v>
      </c>
      <c r="G33" s="15" t="s">
        <v>49</v>
      </c>
      <c r="H33" s="188">
        <f t="shared" si="0"/>
        <v>10</v>
      </c>
      <c r="I33" s="24"/>
      <c r="J33" s="6"/>
      <c r="K33" s="6"/>
    </row>
    <row r="34" spans="1:26" ht="12.75" customHeight="1" x14ac:dyDescent="0.2">
      <c r="A34" s="6"/>
      <c r="B34" s="48" t="s">
        <v>80</v>
      </c>
      <c r="C34" s="6"/>
      <c r="D34" s="6"/>
      <c r="E34" s="14"/>
      <c r="F34" s="178">
        <v>20</v>
      </c>
      <c r="G34" s="14" t="s">
        <v>49</v>
      </c>
      <c r="H34" s="188">
        <f t="shared" si="0"/>
        <v>20</v>
      </c>
      <c r="I34" s="24"/>
      <c r="J34" s="6"/>
      <c r="K34" s="6"/>
    </row>
    <row r="35" spans="1:26" ht="12.75" customHeight="1" x14ac:dyDescent="0.2">
      <c r="A35" s="6"/>
      <c r="B35" s="48" t="s">
        <v>81</v>
      </c>
      <c r="C35" s="6"/>
      <c r="D35" s="14"/>
      <c r="E35" s="14"/>
      <c r="F35" s="184">
        <v>10</v>
      </c>
      <c r="G35" s="15" t="s">
        <v>49</v>
      </c>
      <c r="H35" s="190">
        <f t="shared" si="0"/>
        <v>10</v>
      </c>
      <c r="I35" s="24"/>
      <c r="J35" s="6"/>
      <c r="K35" s="6"/>
    </row>
    <row r="36" spans="1:26" ht="12.75" customHeight="1" x14ac:dyDescent="0.2">
      <c r="A36" s="6"/>
      <c r="B36" s="38" t="s">
        <v>82</v>
      </c>
      <c r="C36" s="39"/>
      <c r="D36" s="40"/>
      <c r="E36" s="40"/>
      <c r="F36" s="40"/>
      <c r="G36" s="40"/>
      <c r="H36" s="25">
        <f>SUM(H26:H35)</f>
        <v>145.08570205479452</v>
      </c>
      <c r="I36" s="24"/>
      <c r="J36" s="6"/>
      <c r="K36" s="6"/>
    </row>
    <row r="37" spans="1:26" ht="12.75" customHeight="1" x14ac:dyDescent="0.2">
      <c r="A37" s="47" t="s">
        <v>83</v>
      </c>
      <c r="B37" s="47"/>
      <c r="C37" s="47"/>
      <c r="D37" s="47"/>
      <c r="E37" s="47"/>
      <c r="F37" s="47"/>
      <c r="G37" s="47"/>
      <c r="H37" s="47"/>
      <c r="I37" s="27"/>
      <c r="J37" s="26"/>
      <c r="K37" s="6"/>
    </row>
    <row r="38" spans="1:26" ht="12.75" customHeight="1" x14ac:dyDescent="0.2">
      <c r="A38" s="33" t="s">
        <v>84</v>
      </c>
      <c r="B38" s="48"/>
      <c r="C38" s="48"/>
      <c r="D38" s="48"/>
      <c r="E38" s="48"/>
      <c r="F38" s="48"/>
      <c r="G38" s="48"/>
      <c r="H38" s="48"/>
      <c r="I38" s="24"/>
      <c r="J38" s="6"/>
      <c r="K38" s="6"/>
    </row>
    <row r="39" spans="1:26" ht="12.75" customHeight="1" x14ac:dyDescent="0.2">
      <c r="A39" s="6"/>
      <c r="B39" s="48" t="s">
        <v>85</v>
      </c>
      <c r="C39" s="6"/>
      <c r="D39" s="185">
        <v>0.7</v>
      </c>
      <c r="E39" s="48" t="s">
        <v>86</v>
      </c>
      <c r="F39" s="6"/>
      <c r="G39" s="41"/>
      <c r="H39" s="42">
        <f>D39*H18</f>
        <v>122.49999999999999</v>
      </c>
      <c r="I39" s="24"/>
      <c r="J39" s="6"/>
      <c r="K39" s="6"/>
    </row>
    <row r="40" spans="1:26" ht="12.75" customHeight="1" x14ac:dyDescent="0.2">
      <c r="A40" s="50" t="s">
        <v>105</v>
      </c>
      <c r="B40" s="50"/>
      <c r="C40" s="50"/>
      <c r="D40" s="51"/>
      <c r="E40" s="50"/>
      <c r="F40" s="50"/>
      <c r="G40" s="52"/>
      <c r="H40" s="53"/>
      <c r="I40" s="57"/>
      <c r="J40" s="50"/>
      <c r="K40" s="6"/>
    </row>
    <row r="41" spans="1:26" ht="12.75" customHeight="1" x14ac:dyDescent="0.2">
      <c r="A41" s="6"/>
      <c r="B41" s="48" t="s">
        <v>87</v>
      </c>
      <c r="C41" s="6"/>
      <c r="D41" s="6"/>
      <c r="E41" s="6"/>
      <c r="F41" s="6"/>
      <c r="G41" s="6"/>
      <c r="H41" s="42">
        <f>(H23+H46+H36)/H19</f>
        <v>1.2963537181996085</v>
      </c>
      <c r="I41" s="24"/>
      <c r="J41" s="6"/>
      <c r="K41" s="6"/>
    </row>
    <row r="42" spans="1:26" ht="12.75" customHeight="1" x14ac:dyDescent="0.2">
      <c r="A42" s="47" t="s">
        <v>88</v>
      </c>
      <c r="B42" s="47"/>
      <c r="C42" s="47"/>
      <c r="D42" s="47"/>
      <c r="E42" s="47"/>
      <c r="F42" s="47"/>
      <c r="G42" s="47"/>
      <c r="H42" s="47"/>
      <c r="I42" s="27"/>
      <c r="J42" s="26"/>
      <c r="K42" s="6"/>
    </row>
    <row r="43" spans="1:26" ht="12.75" customHeight="1" x14ac:dyDescent="0.2">
      <c r="A43" s="6"/>
      <c r="B43" s="48" t="s">
        <v>89</v>
      </c>
      <c r="C43" s="6"/>
      <c r="D43" s="6"/>
      <c r="E43" s="6"/>
      <c r="F43" s="6"/>
      <c r="G43" s="6"/>
      <c r="H43" s="191">
        <f>H9</f>
        <v>1325</v>
      </c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2.75" customHeight="1" x14ac:dyDescent="0.2">
      <c r="A44" s="6"/>
      <c r="B44" s="48" t="s">
        <v>90</v>
      </c>
      <c r="C44" s="6"/>
      <c r="D44" s="6"/>
      <c r="E44" s="6"/>
      <c r="F44" s="6"/>
      <c r="G44" s="6"/>
      <c r="H44" s="191">
        <f>H16+H23+H36</f>
        <v>1469.3357020547946</v>
      </c>
      <c r="I44" s="6"/>
      <c r="J44" s="6"/>
      <c r="K44" s="6"/>
    </row>
    <row r="45" spans="1:26" ht="12.75" customHeight="1" x14ac:dyDescent="0.2">
      <c r="A45" s="48" t="s">
        <v>91</v>
      </c>
      <c r="B45" s="6"/>
      <c r="C45" s="48"/>
      <c r="D45" s="48"/>
      <c r="E45" s="48"/>
      <c r="F45" s="48"/>
      <c r="G45" s="48" t="s">
        <v>49</v>
      </c>
      <c r="H45" s="42">
        <f>H43-H44</f>
        <v>-144.33570205479464</v>
      </c>
      <c r="I45" s="24"/>
      <c r="J45" s="6"/>
      <c r="K45" s="6"/>
    </row>
    <row r="46" spans="1:26" ht="12.75" customHeight="1" x14ac:dyDescent="0.2">
      <c r="A46" s="6"/>
      <c r="B46" s="48" t="s">
        <v>92</v>
      </c>
      <c r="C46" s="6"/>
      <c r="D46" s="6"/>
      <c r="E46" s="6"/>
      <c r="F46" s="6"/>
      <c r="G46" s="6"/>
      <c r="H46" s="191">
        <f>H39</f>
        <v>122.49999999999999</v>
      </c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2.75" customHeight="1" x14ac:dyDescent="0.2">
      <c r="A47" s="48" t="s">
        <v>93</v>
      </c>
      <c r="B47" s="6"/>
      <c r="C47" s="48"/>
      <c r="D47" s="48"/>
      <c r="E47" s="48"/>
      <c r="F47" s="48"/>
      <c r="G47" s="48" t="s">
        <v>49</v>
      </c>
      <c r="H47" s="42">
        <f>H45-H46</f>
        <v>-266.83570205479464</v>
      </c>
      <c r="I47" s="24"/>
      <c r="J47" s="6"/>
      <c r="K47" s="6"/>
    </row>
    <row r="48" spans="1:26" ht="12.75" customHeight="1" x14ac:dyDescent="0.2">
      <c r="A48" s="47" t="s">
        <v>94</v>
      </c>
      <c r="B48" s="47"/>
      <c r="C48" s="47"/>
      <c r="D48" s="47"/>
      <c r="E48" s="47"/>
      <c r="F48" s="47"/>
      <c r="G48" s="47"/>
      <c r="H48" s="20"/>
      <c r="I48" s="20"/>
      <c r="J48" s="47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6"/>
      <c r="B49" s="48" t="s">
        <v>95</v>
      </c>
      <c r="C49" s="48"/>
      <c r="D49" s="6"/>
      <c r="E49" s="6"/>
      <c r="F49" s="6"/>
      <c r="G49" s="6"/>
      <c r="H49" s="192">
        <f>(H44+H46)/(D9/100)</f>
        <v>127.34685616438357</v>
      </c>
      <c r="I49" s="1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ht="12.75" customHeight="1" x14ac:dyDescent="0.2">
      <c r="A50" s="6"/>
      <c r="B50" s="48" t="s">
        <v>96</v>
      </c>
      <c r="C50" s="48"/>
      <c r="D50" s="6"/>
      <c r="E50" s="6"/>
      <c r="F50" s="6"/>
      <c r="G50" s="6"/>
      <c r="H50" s="192">
        <f>(H44+H46-H35)/(D9/100)</f>
        <v>126.54685616438357</v>
      </c>
      <c r="I50" s="6"/>
      <c r="J50" s="6"/>
      <c r="K50" s="6"/>
    </row>
    <row r="51" spans="1:26" ht="12.75" customHeight="1" x14ac:dyDescent="0.2">
      <c r="A51" s="48"/>
      <c r="B51" s="6"/>
      <c r="C51" s="48" t="s">
        <v>97</v>
      </c>
      <c r="D51" s="6"/>
      <c r="E51" s="6"/>
      <c r="F51" s="218">
        <v>475</v>
      </c>
      <c r="G51" s="48" t="s">
        <v>59</v>
      </c>
      <c r="H51" s="6"/>
      <c r="I51" s="24"/>
      <c r="J51" s="6"/>
      <c r="K51" s="6"/>
    </row>
    <row r="52" spans="1:26" ht="12.75" customHeight="1" x14ac:dyDescent="0.2">
      <c r="A52" s="6"/>
      <c r="B52" s="48" t="s">
        <v>98</v>
      </c>
      <c r="C52" s="6"/>
      <c r="D52" s="6"/>
      <c r="E52" s="6"/>
      <c r="F52" s="6"/>
      <c r="G52" s="6"/>
      <c r="H52" s="43">
        <f>(H9-H23-H36-H39-H15)/F51*100</f>
        <v>134.61353640951694</v>
      </c>
      <c r="I52" s="6"/>
      <c r="J52" s="6"/>
      <c r="K52" s="6"/>
    </row>
    <row r="53" spans="1:26" ht="12.75" customHeight="1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6"/>
    </row>
    <row r="54" spans="1:26" ht="12.75" customHeight="1" x14ac:dyDescent="0.25">
      <c r="A54" s="17" t="s">
        <v>36</v>
      </c>
      <c r="B54" s="19"/>
      <c r="C54" s="19"/>
      <c r="D54" s="19"/>
      <c r="E54" s="194" t="str">
        <f>HYPERLINK("http://fyi.extension.wisc.edu/wbic/","http://fyi.extension.wisc.edu/wbic/")</f>
        <v>http://fyi.extension.wisc.edu/wbic/</v>
      </c>
      <c r="F54" s="19"/>
      <c r="G54" s="19"/>
      <c r="H54" s="19"/>
      <c r="I54" s="19"/>
      <c r="J54" s="19"/>
      <c r="K54" s="6"/>
    </row>
    <row r="55" spans="1:26" ht="9" customHeight="1" x14ac:dyDescent="0.25">
      <c r="A55" s="17"/>
      <c r="B55" s="19"/>
      <c r="C55" s="19"/>
      <c r="D55" s="19"/>
      <c r="E55" s="22"/>
      <c r="F55" s="19"/>
      <c r="G55" s="19"/>
      <c r="H55" s="19"/>
      <c r="I55" s="19"/>
      <c r="J55" s="19"/>
      <c r="K55" s="6"/>
    </row>
    <row r="56" spans="1:26" ht="24" customHeight="1" x14ac:dyDescent="0.2">
      <c r="A56" s="295" t="s">
        <v>45</v>
      </c>
      <c r="B56" s="291"/>
      <c r="C56" s="291"/>
      <c r="D56" s="291"/>
      <c r="E56" s="291"/>
      <c r="F56" s="291"/>
      <c r="G56" s="291"/>
      <c r="H56" s="291"/>
      <c r="I56" s="291"/>
      <c r="J56" s="291"/>
      <c r="K56" s="291"/>
    </row>
    <row r="57" spans="1:26" ht="12.75" customHeight="1" x14ac:dyDescent="0.2">
      <c r="A57" s="296" t="s">
        <v>47</v>
      </c>
      <c r="B57" s="291"/>
      <c r="C57" s="291"/>
      <c r="D57" s="291"/>
      <c r="E57" s="291"/>
      <c r="F57" s="291"/>
      <c r="G57" s="291"/>
      <c r="H57" s="291"/>
      <c r="I57" s="291"/>
      <c r="J57" s="291"/>
      <c r="K57" s="291"/>
    </row>
    <row r="58" spans="1:26" ht="12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26" ht="12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26" ht="12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26" ht="12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26" ht="12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26" ht="12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26" ht="12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2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2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2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2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2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2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2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2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2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2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2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2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2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2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2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2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2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2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2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2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2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2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2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2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2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2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2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2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2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2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2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2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2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2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2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2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2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2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2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2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2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2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2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2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2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2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2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2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2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2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2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2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2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2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2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2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2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2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2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2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2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2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2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2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2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2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2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2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2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2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2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2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2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2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2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2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2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2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2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2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2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2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2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2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2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2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2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2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2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2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2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2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2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2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2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2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2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2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2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2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2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2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2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2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2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2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2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2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2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2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2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2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2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2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2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2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2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2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2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2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2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2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2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2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2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2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2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2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2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2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2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2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2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2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2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2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2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2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2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2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2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2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2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2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2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2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2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2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2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2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2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2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2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2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2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2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2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2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2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2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2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2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2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2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2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2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2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2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2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2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2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2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2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2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2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2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2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2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2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2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2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2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2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2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2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2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2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2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2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2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2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2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2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2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2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2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2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2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2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2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2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2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2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2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2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2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2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2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2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2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2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2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2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2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2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2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2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2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2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2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2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2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2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2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2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2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2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2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2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2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2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2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2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2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12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2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2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t="12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 ht="12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 ht="12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 ht="12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 ht="12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 ht="12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 ht="12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 ht="12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 ht="12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 ht="12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 ht="12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 ht="12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 ht="12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 ht="12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 ht="12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 ht="12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 ht="12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 ht="12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 ht="12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 ht="12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 ht="12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 ht="12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 ht="12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 ht="12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 ht="12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 ht="12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 ht="12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 ht="12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 ht="12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 ht="12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 ht="12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 ht="12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 ht="12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 ht="12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 ht="12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 ht="12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 ht="12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 ht="12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 ht="12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 ht="12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 ht="12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 ht="12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 ht="12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 ht="12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 ht="12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 ht="12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 ht="12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 ht="12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 ht="12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 ht="12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 ht="12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 ht="12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 ht="12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 ht="12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 ht="12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 ht="12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 ht="12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 ht="12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 ht="12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 ht="12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 ht="12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 ht="12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 ht="12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 ht="12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 ht="12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 ht="12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 ht="12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 ht="12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 ht="12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 ht="12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 ht="12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 ht="12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 ht="12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 ht="12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 ht="12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 ht="12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 ht="12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 ht="12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 ht="12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 ht="12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 ht="12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 ht="12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 ht="12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 ht="12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 ht="12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 ht="12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 ht="12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 ht="12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 ht="12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 ht="12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 ht="12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 ht="12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 ht="12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 ht="12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 ht="12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 ht="12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 ht="12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 ht="12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 ht="12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 ht="12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 ht="12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 ht="12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 ht="12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 ht="12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 ht="12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 ht="12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 ht="12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 ht="12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 ht="12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 ht="12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 ht="12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 ht="12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 ht="12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 ht="12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 ht="12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 ht="12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 ht="12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 ht="12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 ht="12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 ht="12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 ht="12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 ht="12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 ht="12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 ht="12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 ht="12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 ht="12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 ht="12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 ht="12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 ht="12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 ht="12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 ht="12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 ht="12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 ht="12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 ht="12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 ht="12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 ht="12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 ht="12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 ht="12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 ht="12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 ht="12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 ht="12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 ht="12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 ht="12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 ht="12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 ht="12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 ht="12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 ht="12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 ht="12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 ht="12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 ht="12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 ht="12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 ht="12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 ht="12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 ht="12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 ht="12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 ht="12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1:11" ht="12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1:11" ht="12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 ht="12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 ht="12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 ht="12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 ht="12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 ht="12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 ht="12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1:11" ht="12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1:11" ht="12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 ht="12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 ht="12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 ht="12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 ht="12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1:11" ht="12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 ht="12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 ht="12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 ht="12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 ht="12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 ht="12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 ht="12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1:11" ht="12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1:11" ht="12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 ht="12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 ht="12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 ht="12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 ht="12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 ht="12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 ht="12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1:11" ht="12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 ht="12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 ht="12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 ht="12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 ht="12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 ht="12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 ht="12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1:11" ht="12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1:11" ht="12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 ht="12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 ht="12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 ht="12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 ht="12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 ht="12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 ht="12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 ht="12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 ht="12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 ht="12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 ht="12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 ht="12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 ht="12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 ht="12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 ht="12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 ht="12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 ht="12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 ht="12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 ht="12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 ht="12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 ht="12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 ht="12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 ht="12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 ht="12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 ht="12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 ht="12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 ht="12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 ht="12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 ht="12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 ht="12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 ht="12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 ht="12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 ht="12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 ht="12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 ht="12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 ht="12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 ht="12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 ht="12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 ht="12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 ht="12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1:11" ht="12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1:11" ht="12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 ht="12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 ht="12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 ht="12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 ht="12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 ht="12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1:11" ht="12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1:11" ht="12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1:11" ht="12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1:11" ht="12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 ht="12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1:11" ht="12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1:11" ht="12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1:11" ht="12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1:11" ht="12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1:11" ht="12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1:11" ht="12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1:11" ht="12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1:11" ht="12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1:11" ht="12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1:11" ht="12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1:11" ht="12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1:11" ht="12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1:11" ht="12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1:11" ht="12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1:11" ht="12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1:11" ht="12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1:11" ht="12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1:11" ht="12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1:11" ht="12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1:11" ht="12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1:11" ht="12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1:11" ht="12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1:11" ht="12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1:11" ht="12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1:11" ht="12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1:11" ht="12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1:11" ht="12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1:11" ht="12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1:11" ht="12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1:11" ht="12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1:11" ht="12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1:11" ht="12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1:11" ht="12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1:11" ht="12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1:11" ht="12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1:11" ht="12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1:11" ht="12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1:11" ht="12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1:11" ht="12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1:11" ht="12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1:11" ht="12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1:11" ht="12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1:11" ht="12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1:11" ht="12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1:11" ht="12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1:11" ht="12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1:11" ht="12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1:11" ht="12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1:11" ht="12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1:11" ht="12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1:11" ht="12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1:11" ht="12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1:11" ht="12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1:11" ht="12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1:11" ht="12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1:11" ht="12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1:11" ht="12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1:11" ht="12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1:11" ht="12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1:11" ht="12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1:11" ht="12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1:11" ht="12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1:11" ht="12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1:11" ht="12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1:11" ht="12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1:11" ht="12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1:11" ht="12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1:11" ht="12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1:11" ht="12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1:11" ht="12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1:11" ht="12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1:11" ht="12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1:11" ht="12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1:11" ht="12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1:11" ht="12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1:11" ht="12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1:11" ht="12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1:11" ht="12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1:11" ht="12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1:11" ht="12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1:11" ht="12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1:11" ht="12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1:11" ht="12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1:11" ht="12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1:11" ht="12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1:11" ht="12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1:11" ht="12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1:11" ht="12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1:11" ht="12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1:11" ht="12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1:11" ht="12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1:11" ht="12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1:11" ht="12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1:11" ht="12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1:11" ht="12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1:11" ht="12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1:11" ht="12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1:11" ht="12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1:11" ht="12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1:11" ht="12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1:11" ht="12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1:11" ht="12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1:11" ht="12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1:11" ht="12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1:11" ht="12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1:11" ht="12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1:11" ht="12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1:11" ht="12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1:11" ht="12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1:11" ht="12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1:11" ht="12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1:11" ht="12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1:11" ht="12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1:11" ht="12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1:11" ht="12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1:11" ht="12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1:11" ht="12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1:11" ht="12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1:11" ht="12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1:11" ht="12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1:11" ht="12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1:11" ht="12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1:11" ht="12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1:11" ht="12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1:11" ht="12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1:11" ht="12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1:11" ht="12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1:11" ht="12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1:11" ht="12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1:11" ht="12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1:11" ht="12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1:11" ht="12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1:11" ht="12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1:11" ht="12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1:11" ht="12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1:11" ht="12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1:11" ht="12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1:11" ht="12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1:11" ht="12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1:11" ht="12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1:11" ht="12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1:11" ht="12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1:11" ht="12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1:11" ht="12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1:11" ht="12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1:11" ht="12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1:11" ht="12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1:11" ht="12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1:11" ht="12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1:11" ht="12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1:11" ht="12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1:11" ht="12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1:11" ht="12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1:11" ht="12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1:11" ht="12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1:11" ht="12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1:11" ht="12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1:11" ht="12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1:11" ht="12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1:11" ht="12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1:11" ht="12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1:11" ht="12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1:11" ht="12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1:11" ht="12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1:11" ht="12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1:11" ht="12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1:11" ht="12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1:11" ht="12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1:11" ht="12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1:11" ht="12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1:11" ht="12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1:11" ht="12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</row>
    <row r="758" spans="1:11" ht="12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</row>
    <row r="759" spans="1:11" ht="12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</row>
    <row r="760" spans="1:11" ht="12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</row>
    <row r="761" spans="1:11" ht="12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</row>
    <row r="762" spans="1:11" ht="12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</row>
    <row r="763" spans="1:11" ht="12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</row>
    <row r="764" spans="1:11" ht="12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</row>
    <row r="765" spans="1:11" ht="12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</row>
    <row r="766" spans="1:11" ht="12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</row>
    <row r="767" spans="1:11" ht="12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</row>
    <row r="768" spans="1:11" ht="12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</row>
    <row r="769" spans="1:11" ht="12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</row>
    <row r="770" spans="1:11" ht="12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</row>
    <row r="771" spans="1:11" ht="12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</row>
    <row r="772" spans="1:11" ht="12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</row>
    <row r="773" spans="1:11" ht="12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</row>
    <row r="774" spans="1:11" ht="12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</row>
    <row r="775" spans="1:11" ht="12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</row>
    <row r="776" spans="1:11" ht="12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</row>
    <row r="777" spans="1:11" ht="12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</row>
    <row r="778" spans="1:11" ht="12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</row>
    <row r="779" spans="1:11" ht="12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</row>
    <row r="780" spans="1:11" ht="12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</row>
    <row r="781" spans="1:11" ht="12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</row>
    <row r="782" spans="1:11" ht="12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</row>
    <row r="783" spans="1:11" ht="12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</row>
    <row r="784" spans="1:11" ht="12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</row>
    <row r="785" spans="1:11" ht="12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</row>
    <row r="786" spans="1:11" ht="12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</row>
    <row r="787" spans="1:11" ht="12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</row>
    <row r="788" spans="1:11" ht="12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</row>
    <row r="789" spans="1:11" ht="12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</row>
    <row r="790" spans="1:11" ht="12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</row>
    <row r="791" spans="1:11" ht="12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</row>
    <row r="792" spans="1:11" ht="12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</row>
    <row r="793" spans="1:11" ht="12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</row>
    <row r="794" spans="1:11" ht="12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</row>
    <row r="795" spans="1:11" ht="12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</row>
    <row r="796" spans="1:11" ht="12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</row>
    <row r="797" spans="1:11" ht="12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</row>
    <row r="798" spans="1:11" ht="12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</row>
    <row r="799" spans="1:11" ht="12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</row>
    <row r="800" spans="1:11" ht="12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</row>
    <row r="801" spans="1:11" ht="12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</row>
    <row r="802" spans="1:11" ht="12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</row>
    <row r="803" spans="1:11" ht="12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</row>
    <row r="804" spans="1:11" ht="12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</row>
    <row r="805" spans="1:11" ht="12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</row>
    <row r="806" spans="1:11" ht="12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</row>
    <row r="807" spans="1:11" ht="12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</row>
    <row r="808" spans="1:11" ht="12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</row>
    <row r="809" spans="1:11" ht="12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</row>
    <row r="810" spans="1:11" ht="12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</row>
    <row r="811" spans="1:11" ht="12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</row>
    <row r="812" spans="1:11" ht="12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</row>
    <row r="813" spans="1:11" ht="12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</row>
    <row r="814" spans="1:11" ht="12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</row>
    <row r="815" spans="1:11" ht="12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</row>
    <row r="816" spans="1:11" ht="12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</row>
    <row r="817" spans="1:11" ht="12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</row>
    <row r="818" spans="1:11" ht="12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</row>
    <row r="819" spans="1:11" ht="12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</row>
    <row r="820" spans="1:11" ht="12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</row>
    <row r="821" spans="1:11" ht="12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</row>
    <row r="822" spans="1:11" ht="12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</row>
    <row r="823" spans="1:11" ht="12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</row>
    <row r="824" spans="1:11" ht="12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</row>
    <row r="825" spans="1:11" ht="12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</row>
    <row r="826" spans="1:11" ht="12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</row>
    <row r="827" spans="1:11" ht="12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</row>
    <row r="828" spans="1:11" ht="12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</row>
    <row r="829" spans="1:11" ht="12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</row>
    <row r="830" spans="1:11" ht="12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</row>
    <row r="831" spans="1:11" ht="12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</row>
    <row r="832" spans="1:11" ht="12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</row>
    <row r="833" spans="1:11" ht="12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</row>
    <row r="834" spans="1:11" ht="12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</row>
    <row r="835" spans="1:11" ht="12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</row>
    <row r="836" spans="1:11" ht="12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</row>
    <row r="837" spans="1:11" ht="12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</row>
    <row r="838" spans="1:11" ht="12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</row>
    <row r="839" spans="1:11" ht="12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</row>
    <row r="840" spans="1:11" ht="12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</row>
    <row r="841" spans="1:11" ht="12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</row>
    <row r="842" spans="1:11" ht="12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</row>
    <row r="843" spans="1:11" ht="12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</row>
    <row r="844" spans="1:11" ht="12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</row>
    <row r="845" spans="1:11" ht="12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</row>
    <row r="846" spans="1:11" ht="12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</row>
    <row r="847" spans="1:11" ht="12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</row>
    <row r="848" spans="1:11" ht="12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</row>
    <row r="849" spans="1:11" ht="12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</row>
    <row r="850" spans="1:11" ht="12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</row>
    <row r="851" spans="1:11" ht="12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</row>
    <row r="852" spans="1:11" ht="12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</row>
    <row r="853" spans="1:11" ht="12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</row>
    <row r="854" spans="1:11" ht="12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</row>
    <row r="855" spans="1:11" ht="12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</row>
    <row r="856" spans="1:11" ht="12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</row>
    <row r="857" spans="1:11" ht="12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</row>
    <row r="858" spans="1:11" ht="12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</row>
    <row r="859" spans="1:11" ht="12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</row>
    <row r="860" spans="1:11" ht="12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</row>
    <row r="861" spans="1:11" ht="12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</row>
    <row r="862" spans="1:11" ht="12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</row>
    <row r="863" spans="1:11" ht="12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</row>
    <row r="864" spans="1:11" ht="12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</row>
    <row r="865" spans="1:11" ht="12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</row>
    <row r="866" spans="1:11" ht="12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</row>
    <row r="867" spans="1:11" ht="12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</row>
    <row r="868" spans="1:11" ht="12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</row>
    <row r="869" spans="1:11" ht="12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</row>
    <row r="870" spans="1:11" ht="12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</row>
    <row r="871" spans="1:11" ht="12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</row>
    <row r="872" spans="1:11" ht="12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</row>
    <row r="873" spans="1:11" ht="12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</row>
    <row r="874" spans="1:11" ht="12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</row>
    <row r="875" spans="1:11" ht="12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</row>
    <row r="876" spans="1:11" ht="12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</row>
    <row r="877" spans="1:11" ht="12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</row>
    <row r="878" spans="1:11" ht="12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</row>
    <row r="879" spans="1:11" ht="12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</row>
    <row r="880" spans="1:11" ht="12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</row>
    <row r="881" spans="1:11" ht="12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</row>
    <row r="882" spans="1:11" ht="12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</row>
    <row r="883" spans="1:11" ht="12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</row>
    <row r="884" spans="1:11" ht="12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</row>
    <row r="885" spans="1:11" ht="12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</row>
    <row r="886" spans="1:11" ht="12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</row>
    <row r="887" spans="1:11" ht="12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</row>
    <row r="888" spans="1:11" ht="12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</row>
    <row r="889" spans="1:11" ht="12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</row>
    <row r="890" spans="1:11" ht="12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</row>
    <row r="891" spans="1:11" ht="12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</row>
    <row r="892" spans="1:11" ht="12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</row>
    <row r="893" spans="1:11" ht="12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</row>
    <row r="894" spans="1:11" ht="12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</row>
    <row r="895" spans="1:11" ht="12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</row>
    <row r="896" spans="1:11" ht="12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</row>
    <row r="897" spans="1:11" ht="12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</row>
    <row r="898" spans="1:11" ht="12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</row>
    <row r="899" spans="1:11" ht="12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</row>
    <row r="900" spans="1:11" ht="12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</row>
    <row r="901" spans="1:11" ht="12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</row>
    <row r="902" spans="1:11" ht="12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</row>
    <row r="903" spans="1:11" ht="12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</row>
    <row r="904" spans="1:11" ht="12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</row>
    <row r="905" spans="1:11" ht="12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</row>
    <row r="906" spans="1:11" ht="12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</row>
    <row r="907" spans="1:11" ht="12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</row>
    <row r="908" spans="1:11" ht="12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</row>
    <row r="909" spans="1:11" ht="12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</row>
    <row r="910" spans="1:11" ht="12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</row>
    <row r="911" spans="1:11" ht="12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</row>
    <row r="912" spans="1:11" ht="12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</row>
    <row r="913" spans="1:11" ht="12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</row>
    <row r="914" spans="1:11" ht="12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</row>
    <row r="915" spans="1:11" ht="12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</row>
    <row r="916" spans="1:11" ht="12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</row>
    <row r="917" spans="1:11" ht="12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</row>
    <row r="918" spans="1:11" ht="12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</row>
    <row r="919" spans="1:11" ht="12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</row>
    <row r="920" spans="1:11" ht="12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</row>
    <row r="921" spans="1:11" ht="12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</row>
    <row r="922" spans="1:11" ht="12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</row>
    <row r="923" spans="1:11" ht="12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</row>
    <row r="924" spans="1:11" ht="12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</row>
    <row r="925" spans="1:11" ht="12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</row>
    <row r="926" spans="1:11" ht="12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</row>
    <row r="927" spans="1:11" ht="12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</row>
    <row r="928" spans="1:11" ht="12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</row>
    <row r="929" spans="1:11" ht="12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</row>
    <row r="930" spans="1:11" ht="12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</row>
    <row r="931" spans="1:11" ht="12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</row>
    <row r="932" spans="1:11" ht="12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</row>
    <row r="933" spans="1:11" ht="12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</row>
    <row r="934" spans="1:11" ht="12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</row>
    <row r="935" spans="1:11" ht="12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</row>
    <row r="936" spans="1:11" ht="12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</row>
    <row r="937" spans="1:11" ht="12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</row>
    <row r="938" spans="1:11" ht="12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</row>
    <row r="939" spans="1:11" ht="12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</row>
    <row r="940" spans="1:11" ht="12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</row>
    <row r="941" spans="1:11" ht="12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</row>
    <row r="942" spans="1:11" ht="12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</row>
    <row r="943" spans="1:11" ht="12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</row>
    <row r="944" spans="1:11" ht="12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</row>
    <row r="945" spans="1:11" ht="12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</row>
    <row r="946" spans="1:11" ht="12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</row>
    <row r="947" spans="1:11" ht="12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</row>
    <row r="948" spans="1:11" ht="12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</row>
    <row r="949" spans="1:11" ht="12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</row>
    <row r="950" spans="1:11" ht="12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</row>
    <row r="951" spans="1:11" ht="12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</row>
    <row r="952" spans="1:11" ht="12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</row>
    <row r="953" spans="1:11" ht="12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</row>
    <row r="954" spans="1:11" ht="12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</row>
    <row r="955" spans="1:11" ht="12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</row>
    <row r="956" spans="1:11" ht="12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</row>
    <row r="957" spans="1:11" ht="12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</row>
    <row r="958" spans="1:11" ht="12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</row>
    <row r="959" spans="1:11" ht="12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</row>
    <row r="960" spans="1:11" ht="12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</row>
    <row r="961" spans="1:11" ht="12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</row>
    <row r="962" spans="1:11" ht="12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</row>
    <row r="963" spans="1:11" ht="12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</row>
    <row r="964" spans="1:11" ht="12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</row>
    <row r="965" spans="1:11" ht="12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</row>
    <row r="966" spans="1:11" ht="12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</row>
    <row r="967" spans="1:11" ht="12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</row>
    <row r="968" spans="1:11" ht="12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</row>
    <row r="969" spans="1:11" ht="12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</row>
    <row r="970" spans="1:11" ht="12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</row>
    <row r="971" spans="1:11" ht="12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</row>
    <row r="972" spans="1:11" ht="12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</row>
    <row r="973" spans="1:11" ht="12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</row>
    <row r="974" spans="1:11" ht="12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</row>
    <row r="975" spans="1:11" ht="12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</row>
    <row r="976" spans="1:11" ht="12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</row>
    <row r="977" spans="1:11" ht="12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</row>
    <row r="978" spans="1:11" ht="12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</row>
    <row r="979" spans="1:11" ht="12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</row>
    <row r="980" spans="1:11" ht="12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</row>
    <row r="981" spans="1:11" ht="12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</row>
    <row r="982" spans="1:11" ht="12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</row>
    <row r="983" spans="1:11" ht="12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</row>
    <row r="984" spans="1:11" ht="12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</row>
    <row r="985" spans="1:11" ht="12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</row>
    <row r="986" spans="1:11" ht="12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</row>
    <row r="987" spans="1:11" ht="12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</row>
    <row r="988" spans="1:11" ht="12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</row>
    <row r="989" spans="1:11" ht="12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</row>
    <row r="990" spans="1:11" ht="12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</row>
    <row r="991" spans="1:11" ht="12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</row>
    <row r="992" spans="1:11" ht="12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</row>
    <row r="993" spans="1:11" ht="12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</row>
    <row r="994" spans="1:11" ht="12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</row>
    <row r="995" spans="1:11" ht="12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</row>
    <row r="996" spans="1:11" ht="12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</row>
    <row r="997" spans="1:11" ht="12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</row>
    <row r="998" spans="1:11" ht="12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</row>
    <row r="999" spans="1:11" ht="12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</row>
    <row r="1000" spans="1:11" ht="12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</row>
    <row r="1001" spans="1:11" ht="12.75" customHeight="1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</row>
  </sheetData>
  <mergeCells count="5">
    <mergeCell ref="A1:J1"/>
    <mergeCell ref="A7:B7"/>
    <mergeCell ref="B32:D32"/>
    <mergeCell ref="A56:K56"/>
    <mergeCell ref="A57:K57"/>
  </mergeCells>
  <hyperlinks>
    <hyperlink ref="E54" r:id="rId1" display="http://fyi.uwex.edu/wbic/" xr:uid="{00000000-0004-0000-0900-000000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Example Inputs</vt:lpstr>
      <vt:lpstr>Holstein bull calf birth to 400</vt:lpstr>
      <vt:lpstr>Dairy x beef calf birth to 400</vt:lpstr>
      <vt:lpstr>Dairy x beef cross 400-1400</vt:lpstr>
      <vt:lpstr>Holstein 400-800 lbs</vt:lpstr>
      <vt:lpstr>Holstein 400-1450 </vt:lpstr>
      <vt:lpstr>Holstein 800-1450</vt:lpstr>
      <vt:lpstr>Finish beef steer yearlings</vt:lpstr>
      <vt:lpstr>Finish beef heifer yearlings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Halfman</dc:creator>
  <cp:lastModifiedBy>Bill Halfman</cp:lastModifiedBy>
  <cp:lastPrinted>2020-10-09T22:06:54Z</cp:lastPrinted>
  <dcterms:created xsi:type="dcterms:W3CDTF">2016-09-26T21:39:34Z</dcterms:created>
  <dcterms:modified xsi:type="dcterms:W3CDTF">2021-03-12T19:35:40Z</dcterms:modified>
</cp:coreProperties>
</file>