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halfman\Documents\2019 fall projections\"/>
    </mc:Choice>
  </mc:AlternateContent>
  <xr:revisionPtr revIDLastSave="0" documentId="13_ncr:1_{7581569E-7834-4860-AC8E-5739BB384596}" xr6:coauthVersionLast="45" xr6:coauthVersionMax="45" xr10:uidLastSave="{00000000-0000-0000-0000-000000000000}"/>
  <bookViews>
    <workbookView xWindow="1395" yWindow="300" windowWidth="23400" windowHeight="14520" xr2:uid="{00000000-000D-0000-FFFF-FFFF00000000}"/>
  </bookViews>
  <sheets>
    <sheet name="Example Inputs" sheetId="1" r:id="rId1"/>
    <sheet name="Holstein bull calf birth to 400" sheetId="14" r:id="rId2"/>
    <sheet name="Dairy x beef calf birth to 400" sheetId="13" r:id="rId3"/>
    <sheet name="Dairy x beef cross 400-1400" sheetId="12" r:id="rId4"/>
    <sheet name="Holstein 400-800 lbs" sheetId="3" r:id="rId5"/>
    <sheet name="Holstein 400-1450 " sheetId="5" r:id="rId6"/>
    <sheet name="Holstein 800-1450" sheetId="6" r:id="rId7"/>
    <sheet name="Finish beef steer yearlings" sheetId="7" r:id="rId8"/>
    <sheet name="Finish beef heifer yearlings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6" l="1"/>
  <c r="H32" i="13"/>
  <c r="H32" i="14"/>
  <c r="D38" i="1" l="1"/>
  <c r="E54" i="14"/>
  <c r="H9" i="14"/>
  <c r="H43" i="14" s="1"/>
  <c r="H19" i="14"/>
  <c r="H18" i="14"/>
  <c r="H14" i="14"/>
  <c r="H15" i="14"/>
  <c r="H16" i="14"/>
  <c r="D27" i="14" s="1"/>
  <c r="H27" i="14" s="1"/>
  <c r="H26" i="14"/>
  <c r="D28" i="14"/>
  <c r="H28" i="14"/>
  <c r="H29" i="14"/>
  <c r="H30" i="14"/>
  <c r="H31" i="14"/>
  <c r="H33" i="14"/>
  <c r="H34" i="14"/>
  <c r="H35" i="14"/>
  <c r="H39" i="14"/>
  <c r="H46" i="14"/>
  <c r="E54" i="11"/>
  <c r="E54" i="7"/>
  <c r="E54" i="6"/>
  <c r="E54" i="5"/>
  <c r="E54" i="3"/>
  <c r="E54" i="12"/>
  <c r="F40" i="1"/>
  <c r="H9" i="12"/>
  <c r="H43" i="12" s="1"/>
  <c r="H35" i="12"/>
  <c r="H34" i="12"/>
  <c r="H33" i="12"/>
  <c r="H32" i="12"/>
  <c r="H31" i="12"/>
  <c r="H30" i="12"/>
  <c r="H29" i="12"/>
  <c r="H19" i="12"/>
  <c r="H18" i="12"/>
  <c r="H15" i="12"/>
  <c r="H14" i="12"/>
  <c r="H16" i="12"/>
  <c r="D27" i="12" s="1"/>
  <c r="H27" i="12" s="1"/>
  <c r="E54" i="13"/>
  <c r="H35" i="13"/>
  <c r="H34" i="13"/>
  <c r="H33" i="13"/>
  <c r="H31" i="13"/>
  <c r="H30" i="13"/>
  <c r="H29" i="13"/>
  <c r="H19" i="13"/>
  <c r="H18" i="13"/>
  <c r="H15" i="13"/>
  <c r="H14" i="13"/>
  <c r="H16" i="13" s="1"/>
  <c r="H9" i="13"/>
  <c r="H43" i="13" s="1"/>
  <c r="H39" i="12"/>
  <c r="H46" i="12"/>
  <c r="H23" i="12"/>
  <c r="D28" i="12"/>
  <c r="H28" i="12"/>
  <c r="H39" i="13"/>
  <c r="H46" i="13"/>
  <c r="D28" i="13"/>
  <c r="H28" i="13"/>
  <c r="H19" i="11"/>
  <c r="H18" i="11"/>
  <c r="H35" i="11"/>
  <c r="H34" i="11"/>
  <c r="H33" i="11"/>
  <c r="H32" i="11"/>
  <c r="H31" i="11"/>
  <c r="H30" i="11"/>
  <c r="H29" i="11"/>
  <c r="H15" i="11"/>
  <c r="H14" i="11"/>
  <c r="H9" i="11"/>
  <c r="H43" i="11" s="1"/>
  <c r="H19" i="5"/>
  <c r="H18" i="5"/>
  <c r="H35" i="7"/>
  <c r="H34" i="7"/>
  <c r="H33" i="7"/>
  <c r="H32" i="7"/>
  <c r="H31" i="7"/>
  <c r="H30" i="7"/>
  <c r="H29" i="7"/>
  <c r="H19" i="7"/>
  <c r="H18" i="7"/>
  <c r="H15" i="7"/>
  <c r="H14" i="7"/>
  <c r="H9" i="7"/>
  <c r="H43" i="7" s="1"/>
  <c r="H35" i="6"/>
  <c r="H34" i="6"/>
  <c r="H33" i="6"/>
  <c r="H31" i="6"/>
  <c r="H30" i="6"/>
  <c r="H29" i="6"/>
  <c r="H19" i="6"/>
  <c r="H18" i="6"/>
  <c r="H15" i="6"/>
  <c r="H14" i="6"/>
  <c r="H16" i="6" s="1"/>
  <c r="H9" i="6"/>
  <c r="H43" i="6"/>
  <c r="H35" i="5"/>
  <c r="H34" i="5"/>
  <c r="H33" i="5"/>
  <c r="H32" i="5"/>
  <c r="H31" i="5"/>
  <c r="H30" i="5"/>
  <c r="H29" i="5"/>
  <c r="H14" i="5"/>
  <c r="H16" i="5" s="1"/>
  <c r="H15" i="5"/>
  <c r="H9" i="5"/>
  <c r="H43" i="5" s="1"/>
  <c r="H9" i="3"/>
  <c r="H43" i="3" s="1"/>
  <c r="H35" i="3"/>
  <c r="H34" i="3"/>
  <c r="H33" i="3"/>
  <c r="H32" i="3"/>
  <c r="H31" i="3"/>
  <c r="H30" i="3"/>
  <c r="H29" i="3"/>
  <c r="H19" i="3"/>
  <c r="H18" i="3"/>
  <c r="H15" i="3"/>
  <c r="H14" i="3"/>
  <c r="H16" i="3" s="1"/>
  <c r="H23" i="7"/>
  <c r="D28" i="7"/>
  <c r="H28" i="7"/>
  <c r="H39" i="7"/>
  <c r="H46" i="7"/>
  <c r="H39" i="6"/>
  <c r="H46" i="6"/>
  <c r="H23" i="6"/>
  <c r="D28" i="6"/>
  <c r="H28" i="6"/>
  <c r="H23" i="5"/>
  <c r="H39" i="5"/>
  <c r="H46" i="5"/>
  <c r="H39" i="3"/>
  <c r="H46" i="3"/>
  <c r="H23" i="3"/>
  <c r="H23" i="11"/>
  <c r="D28" i="11"/>
  <c r="H28" i="11"/>
  <c r="H39" i="11"/>
  <c r="H46" i="11"/>
  <c r="H16" i="7"/>
  <c r="D27" i="7" s="1"/>
  <c r="H27" i="7" s="1"/>
  <c r="H16" i="11"/>
  <c r="D27" i="11" s="1"/>
  <c r="H27" i="11" s="1"/>
  <c r="D28" i="5"/>
  <c r="H28" i="5"/>
  <c r="D28" i="3"/>
  <c r="H28" i="3"/>
  <c r="H26" i="11" l="1"/>
  <c r="H36" i="11" s="1"/>
  <c r="H26" i="7"/>
  <c r="H36" i="7" s="1"/>
  <c r="H44" i="7"/>
  <c r="H26" i="6"/>
  <c r="D27" i="6"/>
  <c r="H27" i="6" s="1"/>
  <c r="H26" i="5"/>
  <c r="D27" i="5"/>
  <c r="H27" i="5" s="1"/>
  <c r="H26" i="3"/>
  <c r="D27" i="3"/>
  <c r="H27" i="3" s="1"/>
  <c r="H26" i="12"/>
  <c r="H36" i="12" s="1"/>
  <c r="H26" i="13"/>
  <c r="D27" i="13"/>
  <c r="H27" i="13" s="1"/>
  <c r="H36" i="14"/>
  <c r="H44" i="14" s="1"/>
  <c r="H41" i="11" l="1"/>
  <c r="H52" i="11"/>
  <c r="H44" i="11"/>
  <c r="H45" i="7"/>
  <c r="H47" i="7" s="1"/>
  <c r="H49" i="7"/>
  <c r="H50" i="7"/>
  <c r="H52" i="7"/>
  <c r="H41" i="7"/>
  <c r="H36" i="6"/>
  <c r="H36" i="5"/>
  <c r="H36" i="3"/>
  <c r="H52" i="12"/>
  <c r="H41" i="12"/>
  <c r="H44" i="12"/>
  <c r="H36" i="13"/>
  <c r="H45" i="14"/>
  <c r="H47" i="14" s="1"/>
  <c r="H50" i="14"/>
  <c r="H49" i="14"/>
  <c r="H52" i="14"/>
  <c r="H41" i="14"/>
  <c r="H50" i="11" l="1"/>
  <c r="H49" i="11"/>
  <c r="H45" i="11"/>
  <c r="H47" i="11" s="1"/>
  <c r="H52" i="6"/>
  <c r="H41" i="6"/>
  <c r="H44" i="6"/>
  <c r="H41" i="5"/>
  <c r="H52" i="5"/>
  <c r="H44" i="5"/>
  <c r="H41" i="3"/>
  <c r="H52" i="3"/>
  <c r="H44" i="3"/>
  <c r="H49" i="12"/>
  <c r="H50" i="12"/>
  <c r="H45" i="12"/>
  <c r="H47" i="12" s="1"/>
  <c r="H41" i="13"/>
  <c r="H52" i="13"/>
  <c r="H44" i="13"/>
  <c r="H45" i="6" l="1"/>
  <c r="H47" i="6" s="1"/>
  <c r="H50" i="6"/>
  <c r="H49" i="6"/>
  <c r="H50" i="5"/>
  <c r="H45" i="5"/>
  <c r="H47" i="5" s="1"/>
  <c r="H49" i="5"/>
  <c r="H49" i="3"/>
  <c r="H45" i="3"/>
  <c r="H47" i="3" s="1"/>
  <c r="H50" i="3"/>
  <c r="H50" i="13"/>
  <c r="H49" i="13"/>
  <c r="H45" i="13"/>
  <c r="H47" i="13" s="1"/>
</calcChain>
</file>

<file path=xl/sharedStrings.xml><?xml version="1.0" encoding="utf-8"?>
<sst xmlns="http://schemas.openxmlformats.org/spreadsheetml/2006/main" count="840" uniqueCount="153">
  <si>
    <t>Feedlot Enterprise Budget Worksheet</t>
  </si>
  <si>
    <t>Table. 1.  Budget Example Inputs</t>
  </si>
  <si>
    <t>Economic Planning Budget (cash-flow) for one animal.</t>
  </si>
  <si>
    <t>Type</t>
  </si>
  <si>
    <t>User inputs values</t>
  </si>
  <si>
    <t>Calculated Output</t>
  </si>
  <si>
    <t>You can only edit values in blue</t>
  </si>
  <si>
    <t>Purchase Weight</t>
  </si>
  <si>
    <t>Month Purchased</t>
  </si>
  <si>
    <t>Sale Weight</t>
  </si>
  <si>
    <t>Month Sold</t>
  </si>
  <si>
    <t>Diet</t>
  </si>
  <si>
    <t>Predicted ADG</t>
  </si>
  <si>
    <t>Predicted F:G</t>
  </si>
  <si>
    <t>Purchase Price, $/cwt</t>
  </si>
  <si>
    <t>Sale Price, $/cwt</t>
  </si>
  <si>
    <t>RECIEPTS</t>
  </si>
  <si>
    <t>Holstein 400-800</t>
  </si>
  <si>
    <t>High Grain/DDGS</t>
  </si>
  <si>
    <t>Holstein 800-1450</t>
  </si>
  <si>
    <t>Avg Out Weight</t>
  </si>
  <si>
    <t>Units</t>
  </si>
  <si>
    <t xml:space="preserve">      Price</t>
  </si>
  <si>
    <t xml:space="preserve"> Units</t>
  </si>
  <si>
    <t>Dollars</t>
  </si>
  <si>
    <t>Table 2. Diet Composition on percent dry matter basis</t>
  </si>
  <si>
    <t>Price</t>
  </si>
  <si>
    <t>lbs.</t>
  </si>
  <si>
    <t>Corn</t>
  </si>
  <si>
    <t>bu</t>
  </si>
  <si>
    <t>DDGS</t>
  </si>
  <si>
    <t>ton</t>
  </si>
  <si>
    <t>Hay</t>
  </si>
  <si>
    <t>Corn Silage</t>
  </si>
  <si>
    <t>Commericial supplement</t>
  </si>
  <si>
    <t>$/cwt.</t>
  </si>
  <si>
    <t>Wisconsin Beef Information Center</t>
  </si>
  <si>
    <t>.</t>
  </si>
  <si>
    <t>VARIABLE EXPENSES</t>
  </si>
  <si>
    <t>Amount</t>
  </si>
  <si>
    <t>Unit</t>
  </si>
  <si>
    <t xml:space="preserve">     Price</t>
  </si>
  <si>
    <t xml:space="preserve">  Unit</t>
  </si>
  <si>
    <t xml:space="preserve">      Dollars</t>
  </si>
  <si>
    <t>Cattle costs</t>
  </si>
  <si>
    <t>“An EEO/AA employer, University of Wisconsin Extension provides equal opportunities in employment and programming, including Title IX and American with Disabilities (ADA) requirements.”</t>
  </si>
  <si>
    <t>Initial weight (pay weight)</t>
  </si>
  <si>
    <t>NOTE:  No guarantee on the accuracy of the information generated.  This is a tool to assist in making decisions.</t>
  </si>
  <si>
    <t>Purchase costs</t>
  </si>
  <si>
    <t>$/hd.</t>
  </si>
  <si>
    <t>Total purchase expense</t>
  </si>
  <si>
    <t>PREDICTED PERFORMANCE</t>
  </si>
  <si>
    <t>Predicted Average Daily Gain1</t>
  </si>
  <si>
    <t>lbs/d</t>
  </si>
  <si>
    <t>Days on Feed</t>
  </si>
  <si>
    <t>days</t>
  </si>
  <si>
    <t>Predicted Feed to Gain1</t>
  </si>
  <si>
    <t>lb:lb</t>
  </si>
  <si>
    <t>Total Weight Gain</t>
  </si>
  <si>
    <t>lbs</t>
  </si>
  <si>
    <t>FEED COSTS</t>
  </si>
  <si>
    <t>Enter values from Feed Costs Calculator worksheet</t>
  </si>
  <si>
    <t>Feed cost per head per day</t>
  </si>
  <si>
    <t>Total Feed Costs</t>
  </si>
  <si>
    <t>Feed Cost of gain, $/lb</t>
  </si>
  <si>
    <t>OTHER LIVESTOCK COSTS</t>
  </si>
  <si>
    <t>Death losses</t>
  </si>
  <si>
    <t>%</t>
  </si>
  <si>
    <t>Interest cost, cattle</t>
  </si>
  <si>
    <t>$</t>
  </si>
  <si>
    <t>%APR</t>
  </si>
  <si>
    <t>assumes 100% borrowed</t>
  </si>
  <si>
    <t>Interest cost, feed</t>
  </si>
  <si>
    <t>Bedding</t>
  </si>
  <si>
    <t>$/ton</t>
  </si>
  <si>
    <t>Veterinary cost</t>
  </si>
  <si>
    <t>Health products (ie vaccines)</t>
  </si>
  <si>
    <t>Growth promoters (ie implants)</t>
  </si>
  <si>
    <t>$/hd</t>
  </si>
  <si>
    <t>Other supplies</t>
  </si>
  <si>
    <t>Transportation</t>
  </si>
  <si>
    <t>Marketing costs</t>
  </si>
  <si>
    <t>Total livestock costs</t>
  </si>
  <si>
    <t>OVERHEAD COSTS (YARDAGE)</t>
  </si>
  <si>
    <t>Enter value from Yardage Calculator worsheet or your own value</t>
  </si>
  <si>
    <t>Daily Yardage Cost</t>
  </si>
  <si>
    <t>Total Yardage Cost</t>
  </si>
  <si>
    <t>Total cost of gain, $/lb</t>
  </si>
  <si>
    <t>RETURN TO RESOURCES</t>
  </si>
  <si>
    <t>Estimated reciepts</t>
  </si>
  <si>
    <t>Variable expenses</t>
  </si>
  <si>
    <t>Returns to labor, management &amp; capital</t>
  </si>
  <si>
    <t>Fixed expenses</t>
  </si>
  <si>
    <t>Returns to labor &amp; management</t>
  </si>
  <si>
    <t>BREAKEVEN ANALYSIS</t>
  </si>
  <si>
    <t>Breakeven sell price per cwt.</t>
  </si>
  <si>
    <t>Breakeven cost per cwt. less marketing cost.</t>
  </si>
  <si>
    <t>Feeder calf purchase weight</t>
  </si>
  <si>
    <t xml:space="preserve">Breakeven feeder purchase price per cwt. </t>
  </si>
  <si>
    <t>opportunity cost, cattle</t>
  </si>
  <si>
    <t>assumes opportunity cost of putting sale of calf money in bank</t>
  </si>
  <si>
    <t>Holstein 400-1450</t>
  </si>
  <si>
    <t>Back-ground</t>
  </si>
  <si>
    <t>Pre-condition</t>
  </si>
  <si>
    <t>Background</t>
  </si>
  <si>
    <t>TOTAL COST PER POUND OF GAIN</t>
  </si>
  <si>
    <r>
      <rPr>
        <b/>
        <sz val="10"/>
        <rFont val="Arial"/>
        <family val="2"/>
      </rPr>
      <t>Description</t>
    </r>
    <r>
      <rPr>
        <sz val="10"/>
        <rFont val="Arial"/>
        <family val="2"/>
      </rPr>
      <t xml:space="preserve"> </t>
    </r>
  </si>
  <si>
    <t>backgrounding Holsteins from 400 to 800 lb</t>
  </si>
  <si>
    <t>Description</t>
  </si>
  <si>
    <t>finishing Holsteins 400 lb to 1450 lb</t>
  </si>
  <si>
    <t>Decription</t>
  </si>
  <si>
    <t>finishing Holstein yearlings 800 to 1450 lb</t>
  </si>
  <si>
    <t>finish beef steer calves 500 to 1400 lb</t>
  </si>
  <si>
    <t>finish beef heifer calves 475 to 1250 lb</t>
  </si>
  <si>
    <t>TOTAL COST OF GAIN PER POUND</t>
  </si>
  <si>
    <t>Calculated Outputs</t>
  </si>
  <si>
    <t>dairy x beef cross calves 400 to 1400 lb</t>
  </si>
  <si>
    <t>raising holstein bull calves birth to 400 lb</t>
  </si>
  <si>
    <t>Ration Cost per Ton Dry Matter Basis</t>
  </si>
  <si>
    <t>Holstein bull calf birth to 400 lb</t>
  </si>
  <si>
    <t>dairy x beef calves birth to 400 lb</t>
  </si>
  <si>
    <t>Feed</t>
  </si>
  <si>
    <t>Total Pounds as Fed</t>
  </si>
  <si>
    <t>Price as fed basis</t>
  </si>
  <si>
    <t>Total Cost</t>
  </si>
  <si>
    <t>Milk Replacer</t>
  </si>
  <si>
    <t>$150/cwt</t>
  </si>
  <si>
    <t>Calf Starter</t>
  </si>
  <si>
    <t>$400/ton</t>
  </si>
  <si>
    <t>Supplement</t>
  </si>
  <si>
    <t>Haylage</t>
  </si>
  <si>
    <t>Total</t>
  </si>
  <si>
    <t>Table 3. Feed Inputs for Calf from Birth to 400 Pound Examples</t>
  </si>
  <si>
    <t>Table 3</t>
  </si>
  <si>
    <r>
      <t>Dairy x beef cross calf birth to 400 lb</t>
    </r>
    <r>
      <rPr>
        <vertAlign val="superscript"/>
        <sz val="12"/>
        <rFont val="Arial"/>
        <family val="2"/>
      </rPr>
      <t>1</t>
    </r>
  </si>
  <si>
    <t>Animal Sold</t>
  </si>
  <si>
    <t>Aug. 2021</t>
  </si>
  <si>
    <t>$500/ton</t>
  </si>
  <si>
    <t>$5.00/bu</t>
  </si>
  <si>
    <t>$150/ton</t>
  </si>
  <si>
    <t>$75/ton</t>
  </si>
  <si>
    <t>$45/ton</t>
  </si>
  <si>
    <t>Example Enterprise Budgets for Spring 2021</t>
  </si>
  <si>
    <t xml:space="preserve">Finish backgrounded steer calves* </t>
  </si>
  <si>
    <t>Finish backgrounded heifer calves*</t>
  </si>
  <si>
    <t>* Backgrounded calves from last year's spring calf crop</t>
  </si>
  <si>
    <t>Mar. 2021</t>
  </si>
  <si>
    <t>Feb. 2022</t>
  </si>
  <si>
    <r>
      <t>Dairy x beef cross steers 400 - 1400</t>
    </r>
    <r>
      <rPr>
        <vertAlign val="superscript"/>
        <sz val="12"/>
        <rFont val="Arial"/>
        <family val="2"/>
      </rPr>
      <t>1</t>
    </r>
  </si>
  <si>
    <t>Sept. 2021</t>
  </si>
  <si>
    <t>Apr. 2022</t>
  </si>
  <si>
    <t>Nov. 2021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</si>
  <si>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using slight purchase and sale price discounts for a certain percent of animals in a group exhibiting light muscling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</si>
</sst>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&quot;$&quot;#,##0.00"/>
    <numFmt numFmtId="166" formatCode="0.0%"/>
  </numFmts>
  <fonts count="50" x14ac:knownFonts="1">
    <font>
      <sz val="10"/>
      <color rgb="FF00000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color rgb="FFFF000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i/>
      <sz val="9"/>
      <color rgb="FFFF0000"/>
      <name val="Arial"/>
      <family val="2"/>
    </font>
    <font>
      <b/>
      <sz val="10"/>
      <color rgb="FFFFFF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u/>
      <sz val="10"/>
      <color rgb="FF0000FF"/>
      <name val="Arial"/>
      <family val="2"/>
    </font>
    <font>
      <i/>
      <sz val="8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2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99CCFF"/>
      </patternFill>
    </fill>
    <fill>
      <patternFill patternType="solid">
        <fgColor theme="1"/>
        <bgColor rgb="FFFFFF99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000000"/>
      </patternFill>
    </fill>
    <fill>
      <patternFill patternType="solid">
        <fgColor rgb="FF95D6ED"/>
        <bgColor rgb="FF99CCFF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95D6ED"/>
        <bgColor indexed="64"/>
      </patternFill>
    </fill>
    <fill>
      <patternFill patternType="solid">
        <fgColor rgb="FF95D6ED"/>
        <bgColor rgb="FFFF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rgb="FFC0C0C0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98">
    <xf numFmtId="0" fontId="0" fillId="0" borderId="0" xfId="0" applyFont="1" applyAlignment="1"/>
    <xf numFmtId="0" fontId="2" fillId="0" borderId="1" xfId="0" applyFont="1" applyBorder="1"/>
    <xf numFmtId="0" fontId="4" fillId="0" borderId="0" xfId="0" applyFont="1"/>
    <xf numFmtId="0" fontId="6" fillId="0" borderId="1" xfId="0" applyFont="1" applyBorder="1"/>
    <xf numFmtId="0" fontId="2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10" fillId="4" borderId="0" xfId="0" applyFont="1" applyFill="1" applyBorder="1"/>
    <xf numFmtId="0" fontId="11" fillId="0" borderId="3" xfId="0" applyFont="1" applyBorder="1"/>
    <xf numFmtId="0" fontId="12" fillId="0" borderId="3" xfId="0" applyFont="1" applyBorder="1"/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4" fillId="0" borderId="3" xfId="0" applyFont="1" applyBorder="1"/>
    <xf numFmtId="0" fontId="6" fillId="0" borderId="0" xfId="0" applyFont="1" applyAlignment="1">
      <alignment horizontal="right"/>
    </xf>
    <xf numFmtId="8" fontId="6" fillId="0" borderId="0" xfId="0" applyNumberFormat="1" applyFont="1" applyAlignment="1">
      <alignment horizontal="right"/>
    </xf>
    <xf numFmtId="8" fontId="6" fillId="3" borderId="4" xfId="0" applyNumberFormat="1" applyFont="1" applyFill="1" applyBorder="1" applyAlignment="1">
      <alignment horizontal="right"/>
    </xf>
    <xf numFmtId="0" fontId="13" fillId="0" borderId="0" xfId="0" applyFont="1" applyAlignment="1">
      <alignment horizontal="left"/>
    </xf>
    <xf numFmtId="8" fontId="6" fillId="0" borderId="0" xfId="0" applyNumberFormat="1" applyFont="1"/>
    <xf numFmtId="0" fontId="4" fillId="0" borderId="0" xfId="0" applyFont="1" applyAlignment="1">
      <alignment horizontal="left"/>
    </xf>
    <xf numFmtId="8" fontId="10" fillId="4" borderId="0" xfId="0" applyNumberFormat="1" applyFont="1" applyFill="1" applyBorder="1"/>
    <xf numFmtId="0" fontId="6" fillId="0" borderId="3" xfId="0" applyFont="1" applyBorder="1"/>
    <xf numFmtId="0" fontId="14" fillId="0" borderId="0" xfId="0" applyFont="1" applyAlignment="1">
      <alignment horizontal="left" vertical="top"/>
    </xf>
    <xf numFmtId="0" fontId="15" fillId="0" borderId="0" xfId="0" applyFont="1"/>
    <xf numFmtId="8" fontId="4" fillId="0" borderId="0" xfId="0" applyNumberFormat="1" applyFont="1"/>
    <xf numFmtId="8" fontId="6" fillId="3" borderId="2" xfId="0" applyNumberFormat="1" applyFont="1" applyFill="1" applyBorder="1" applyAlignment="1">
      <alignment horizontal="right"/>
    </xf>
    <xf numFmtId="0" fontId="17" fillId="4" borderId="0" xfId="0" applyFont="1" applyFill="1" applyBorder="1"/>
    <xf numFmtId="8" fontId="17" fillId="4" borderId="0" xfId="0" applyNumberFormat="1" applyFont="1" applyFill="1" applyBorder="1"/>
    <xf numFmtId="1" fontId="18" fillId="0" borderId="0" xfId="0" applyNumberFormat="1" applyFont="1"/>
    <xf numFmtId="1" fontId="6" fillId="2" borderId="2" xfId="0" applyNumberFormat="1" applyFont="1" applyFill="1" applyBorder="1" applyAlignment="1">
      <alignment horizontal="right"/>
    </xf>
    <xf numFmtId="1" fontId="6" fillId="0" borderId="0" xfId="0" applyNumberFormat="1" applyFont="1"/>
    <xf numFmtId="1" fontId="10" fillId="4" borderId="0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43" fontId="6" fillId="0" borderId="0" xfId="0" applyNumberFormat="1" applyFont="1" applyAlignment="1">
      <alignment horizontal="right"/>
    </xf>
    <xf numFmtId="6" fontId="6" fillId="2" borderId="2" xfId="0" applyNumberFormat="1" applyFont="1" applyFill="1" applyBorder="1" applyAlignment="1">
      <alignment horizontal="right"/>
    </xf>
    <xf numFmtId="0" fontId="21" fillId="0" borderId="0" xfId="0" applyFont="1" applyAlignment="1">
      <alignment horizontal="left"/>
    </xf>
    <xf numFmtId="0" fontId="22" fillId="0" borderId="6" xfId="0" applyFont="1" applyBorder="1"/>
    <xf numFmtId="0" fontId="0" fillId="0" borderId="6" xfId="0" applyFont="1" applyBorder="1"/>
    <xf numFmtId="0" fontId="6" fillId="0" borderId="6" xfId="0" applyFont="1" applyBorder="1" applyAlignment="1">
      <alignment horizontal="right"/>
    </xf>
    <xf numFmtId="166" fontId="6" fillId="0" borderId="0" xfId="0" applyNumberFormat="1" applyFont="1"/>
    <xf numFmtId="8" fontId="6" fillId="3" borderId="2" xfId="0" applyNumberFormat="1" applyFont="1" applyFill="1" applyBorder="1"/>
    <xf numFmtId="165" fontId="6" fillId="3" borderId="2" xfId="0" applyNumberFormat="1" applyFont="1" applyFill="1" applyBorder="1"/>
    <xf numFmtId="0" fontId="4" fillId="4" borderId="0" xfId="0" applyFont="1" applyFill="1" applyBorder="1"/>
    <xf numFmtId="0" fontId="0" fillId="0" borderId="0" xfId="0" applyFont="1" applyAlignment="1"/>
    <xf numFmtId="0" fontId="2" fillId="0" borderId="1" xfId="0" applyFont="1" applyBorder="1"/>
    <xf numFmtId="0" fontId="10" fillId="4" borderId="0" xfId="0" applyFont="1" applyFill="1" applyBorder="1"/>
    <xf numFmtId="0" fontId="6" fillId="0" borderId="0" xfId="0" applyFont="1"/>
    <xf numFmtId="0" fontId="25" fillId="5" borderId="0" xfId="0" applyFont="1" applyFill="1"/>
    <xf numFmtId="0" fontId="26" fillId="5" borderId="0" xfId="0" applyFont="1" applyFill="1"/>
    <xf numFmtId="165" fontId="26" fillId="6" borderId="0" xfId="0" applyNumberFormat="1" applyFont="1" applyFill="1" applyBorder="1" applyAlignment="1"/>
    <xf numFmtId="166" fontId="26" fillId="5" borderId="0" xfId="0" applyNumberFormat="1" applyFont="1" applyFill="1"/>
    <xf numFmtId="8" fontId="26" fillId="7" borderId="2" xfId="0" applyNumberFormat="1" applyFont="1" applyFill="1" applyBorder="1"/>
    <xf numFmtId="8" fontId="25" fillId="5" borderId="0" xfId="0" applyNumberFormat="1" applyFont="1" applyFill="1"/>
    <xf numFmtId="0" fontId="25" fillId="0" borderId="0" xfId="0" applyFont="1"/>
    <xf numFmtId="0" fontId="25" fillId="0" borderId="0" xfId="0" applyFont="1" applyAlignment="1"/>
    <xf numFmtId="8" fontId="26" fillId="5" borderId="0" xfId="0" applyNumberFormat="1" applyFont="1" applyFill="1"/>
    <xf numFmtId="0" fontId="28" fillId="0" borderId="0" xfId="0" applyFont="1"/>
    <xf numFmtId="0" fontId="27" fillId="0" borderId="0" xfId="0" applyFont="1"/>
    <xf numFmtId="0" fontId="10" fillId="8" borderId="0" xfId="0" applyFont="1" applyFill="1" applyBorder="1"/>
    <xf numFmtId="8" fontId="10" fillId="8" borderId="0" xfId="0" applyNumberFormat="1" applyFont="1" applyFill="1" applyBorder="1"/>
    <xf numFmtId="0" fontId="17" fillId="8" borderId="0" xfId="0" applyFont="1" applyFill="1" applyBorder="1"/>
    <xf numFmtId="8" fontId="17" fillId="8" borderId="0" xfId="0" applyNumberFormat="1" applyFont="1" applyFill="1" applyBorder="1"/>
    <xf numFmtId="1" fontId="10" fillId="8" borderId="0" xfId="0" applyNumberFormat="1" applyFont="1" applyFill="1" applyBorder="1" applyAlignment="1">
      <alignment horizontal="right"/>
    </xf>
    <xf numFmtId="0" fontId="10" fillId="8" borderId="0" xfId="0" applyFont="1" applyFill="1" applyBorder="1" applyAlignment="1">
      <alignment horizontal="right"/>
    </xf>
    <xf numFmtId="0" fontId="4" fillId="8" borderId="0" xfId="0" applyFont="1" applyFill="1" applyBorder="1"/>
    <xf numFmtId="0" fontId="4" fillId="9" borderId="0" xfId="0" applyFont="1" applyFill="1"/>
    <xf numFmtId="0" fontId="0" fillId="9" borderId="0" xfId="0" applyFont="1" applyFill="1" applyAlignment="1"/>
    <xf numFmtId="0" fontId="6" fillId="9" borderId="1" xfId="0" applyFont="1" applyFill="1" applyBorder="1"/>
    <xf numFmtId="0" fontId="2" fillId="9" borderId="1" xfId="0" applyFont="1" applyFill="1" applyBorder="1"/>
    <xf numFmtId="0" fontId="2" fillId="9" borderId="0" xfId="0" applyFont="1" applyFill="1"/>
    <xf numFmtId="0" fontId="6" fillId="9" borderId="0" xfId="0" applyFont="1" applyFill="1"/>
    <xf numFmtId="0" fontId="7" fillId="9" borderId="0" xfId="0" applyFont="1" applyFill="1"/>
    <xf numFmtId="0" fontId="10" fillId="12" borderId="0" xfId="0" applyFont="1" applyFill="1" applyBorder="1"/>
    <xf numFmtId="0" fontId="11" fillId="9" borderId="3" xfId="0" applyFont="1" applyFill="1" applyBorder="1"/>
    <xf numFmtId="0" fontId="12" fillId="9" borderId="3" xfId="0" applyFont="1" applyFill="1" applyBorder="1"/>
    <xf numFmtId="0" fontId="6" fillId="9" borderId="3" xfId="0" applyFont="1" applyFill="1" applyBorder="1" applyAlignment="1">
      <alignment horizontal="right" wrapText="1"/>
    </xf>
    <xf numFmtId="0" fontId="6" fillId="9" borderId="3" xfId="0" applyFont="1" applyFill="1" applyBorder="1" applyAlignment="1">
      <alignment horizontal="right"/>
    </xf>
    <xf numFmtId="0" fontId="4" fillId="9" borderId="3" xfId="0" applyFont="1" applyFill="1" applyBorder="1"/>
    <xf numFmtId="0" fontId="6" fillId="9" borderId="0" xfId="0" applyFont="1" applyFill="1" applyAlignment="1">
      <alignment horizontal="right"/>
    </xf>
    <xf numFmtId="8" fontId="6" fillId="9" borderId="0" xfId="0" applyNumberFormat="1" applyFont="1" applyFill="1" applyAlignment="1">
      <alignment horizontal="right"/>
    </xf>
    <xf numFmtId="8" fontId="6" fillId="9" borderId="0" xfId="0" applyNumberFormat="1" applyFont="1" applyFill="1"/>
    <xf numFmtId="0" fontId="6" fillId="9" borderId="3" xfId="0" applyFont="1" applyFill="1" applyBorder="1"/>
    <xf numFmtId="8" fontId="4" fillId="9" borderId="0" xfId="0" applyNumberFormat="1" applyFont="1" applyFill="1"/>
    <xf numFmtId="0" fontId="17" fillId="12" borderId="0" xfId="0" applyFont="1" applyFill="1" applyBorder="1"/>
    <xf numFmtId="8" fontId="17" fillId="12" borderId="0" xfId="0" applyNumberFormat="1" applyFont="1" applyFill="1" applyBorder="1"/>
    <xf numFmtId="1" fontId="6" fillId="9" borderId="0" xfId="0" applyNumberFormat="1" applyFont="1" applyFill="1"/>
    <xf numFmtId="0" fontId="19" fillId="9" borderId="0" xfId="0" applyFont="1" applyFill="1"/>
    <xf numFmtId="0" fontId="20" fillId="9" borderId="0" xfId="0" applyFont="1" applyFill="1"/>
    <xf numFmtId="43" fontId="6" fillId="9" borderId="0" xfId="0" applyNumberFormat="1" applyFont="1" applyFill="1" applyAlignment="1">
      <alignment horizontal="right"/>
    </xf>
    <xf numFmtId="0" fontId="21" fillId="9" borderId="0" xfId="0" applyFont="1" applyFill="1" applyAlignment="1">
      <alignment horizontal="left"/>
    </xf>
    <xf numFmtId="0" fontId="22" fillId="9" borderId="6" xfId="0" applyFont="1" applyFill="1" applyBorder="1"/>
    <xf numFmtId="0" fontId="0" fillId="9" borderId="6" xfId="0" applyFont="1" applyFill="1" applyBorder="1"/>
    <xf numFmtId="0" fontId="6" fillId="9" borderId="6" xfId="0" applyFont="1" applyFill="1" applyBorder="1" applyAlignment="1">
      <alignment horizontal="right"/>
    </xf>
    <xf numFmtId="166" fontId="6" fillId="9" borderId="0" xfId="0" applyNumberFormat="1" applyFont="1" applyFill="1"/>
    <xf numFmtId="0" fontId="13" fillId="9" borderId="0" xfId="0" applyFont="1" applyFill="1" applyAlignment="1">
      <alignment horizontal="left"/>
    </xf>
    <xf numFmtId="0" fontId="4" fillId="9" borderId="0" xfId="0" applyFont="1" applyFill="1" applyAlignment="1">
      <alignment horizontal="left"/>
    </xf>
    <xf numFmtId="0" fontId="14" fillId="9" borderId="0" xfId="0" applyFont="1" applyFill="1" applyAlignment="1">
      <alignment horizontal="left" vertical="top"/>
    </xf>
    <xf numFmtId="8" fontId="27" fillId="3" borderId="4" xfId="0" applyNumberFormat="1" applyFont="1" applyFill="1" applyBorder="1" applyAlignment="1">
      <alignment horizontal="right"/>
    </xf>
    <xf numFmtId="8" fontId="27" fillId="3" borderId="2" xfId="0" applyNumberFormat="1" applyFont="1" applyFill="1" applyBorder="1" applyAlignment="1">
      <alignment horizontal="right"/>
    </xf>
    <xf numFmtId="8" fontId="27" fillId="3" borderId="2" xfId="0" applyNumberFormat="1" applyFont="1" applyFill="1" applyBorder="1"/>
    <xf numFmtId="0" fontId="28" fillId="9" borderId="0" xfId="0" applyFont="1" applyFill="1"/>
    <xf numFmtId="0" fontId="27" fillId="9" borderId="1" xfId="0" applyFont="1" applyFill="1" applyBorder="1"/>
    <xf numFmtId="0" fontId="23" fillId="9" borderId="1" xfId="0" applyFont="1" applyFill="1" applyBorder="1"/>
    <xf numFmtId="0" fontId="23" fillId="9" borderId="0" xfId="0" applyFont="1" applyFill="1"/>
    <xf numFmtId="0" fontId="27" fillId="9" borderId="0" xfId="0" applyFont="1" applyFill="1"/>
    <xf numFmtId="0" fontId="32" fillId="9" borderId="0" xfId="0" applyFont="1" applyFill="1"/>
    <xf numFmtId="0" fontId="34" fillId="9" borderId="3" xfId="0" applyFont="1" applyFill="1" applyBorder="1"/>
    <xf numFmtId="0" fontId="35" fillId="9" borderId="3" xfId="0" applyFont="1" applyFill="1" applyBorder="1"/>
    <xf numFmtId="0" fontId="27" fillId="9" borderId="3" xfId="0" applyFont="1" applyFill="1" applyBorder="1" applyAlignment="1">
      <alignment horizontal="right" wrapText="1"/>
    </xf>
    <xf numFmtId="0" fontId="27" fillId="9" borderId="3" xfId="0" applyFont="1" applyFill="1" applyBorder="1" applyAlignment="1">
      <alignment horizontal="right"/>
    </xf>
    <xf numFmtId="0" fontId="28" fillId="9" borderId="3" xfId="0" applyFont="1" applyFill="1" applyBorder="1"/>
    <xf numFmtId="0" fontId="27" fillId="9" borderId="0" xfId="0" applyFont="1" applyFill="1" applyAlignment="1">
      <alignment horizontal="right"/>
    </xf>
    <xf numFmtId="8" fontId="27" fillId="9" borderId="0" xfId="0" applyNumberFormat="1" applyFont="1" applyFill="1" applyAlignment="1">
      <alignment horizontal="right"/>
    </xf>
    <xf numFmtId="8" fontId="27" fillId="9" borderId="0" xfId="0" applyNumberFormat="1" applyFont="1" applyFill="1"/>
    <xf numFmtId="0" fontId="27" fillId="9" borderId="3" xfId="0" applyFont="1" applyFill="1" applyBorder="1"/>
    <xf numFmtId="0" fontId="35" fillId="9" borderId="0" xfId="0" applyFont="1" applyFill="1"/>
    <xf numFmtId="8" fontId="28" fillId="9" borderId="0" xfId="0" applyNumberFormat="1" applyFont="1" applyFill="1"/>
    <xf numFmtId="1" fontId="34" fillId="9" borderId="0" xfId="0" applyNumberFormat="1" applyFont="1" applyFill="1"/>
    <xf numFmtId="1" fontId="27" fillId="9" borderId="0" xfId="0" applyNumberFormat="1" applyFont="1" applyFill="1"/>
    <xf numFmtId="0" fontId="37" fillId="9" borderId="0" xfId="0" applyFont="1" applyFill="1"/>
    <xf numFmtId="0" fontId="38" fillId="9" borderId="0" xfId="0" applyFont="1" applyFill="1"/>
    <xf numFmtId="43" fontId="27" fillId="9" borderId="0" xfId="0" applyNumberFormat="1" applyFont="1" applyFill="1" applyAlignment="1">
      <alignment horizontal="right"/>
    </xf>
    <xf numFmtId="0" fontId="39" fillId="9" borderId="0" xfId="0" applyFont="1" applyFill="1" applyAlignment="1">
      <alignment horizontal="left"/>
    </xf>
    <xf numFmtId="0" fontId="40" fillId="9" borderId="6" xfId="0" applyFont="1" applyFill="1" applyBorder="1"/>
    <xf numFmtId="0" fontId="27" fillId="9" borderId="6" xfId="0" applyFont="1" applyFill="1" applyBorder="1" applyAlignment="1">
      <alignment horizontal="right"/>
    </xf>
    <xf numFmtId="166" fontId="27" fillId="9" borderId="0" xfId="0" applyNumberFormat="1" applyFont="1" applyFill="1"/>
    <xf numFmtId="0" fontId="41" fillId="9" borderId="0" xfId="0" applyFont="1" applyFill="1" applyAlignment="1">
      <alignment horizontal="left"/>
    </xf>
    <xf numFmtId="0" fontId="28" fillId="9" borderId="0" xfId="0" applyFont="1" applyFill="1" applyAlignment="1">
      <alignment horizontal="left"/>
    </xf>
    <xf numFmtId="0" fontId="42" fillId="9" borderId="0" xfId="0" applyFont="1" applyFill="1" applyAlignment="1">
      <alignment horizontal="left" vertical="top"/>
    </xf>
    <xf numFmtId="0" fontId="33" fillId="8" borderId="0" xfId="0" applyFont="1" applyFill="1" applyBorder="1"/>
    <xf numFmtId="8" fontId="33" fillId="8" borderId="0" xfId="0" applyNumberFormat="1" applyFont="1" applyFill="1" applyBorder="1"/>
    <xf numFmtId="0" fontId="36" fillId="8" borderId="0" xfId="0" applyFont="1" applyFill="1" applyBorder="1"/>
    <xf numFmtId="8" fontId="36" fillId="8" borderId="0" xfId="0" applyNumberFormat="1" applyFont="1" applyFill="1" applyBorder="1"/>
    <xf numFmtId="1" fontId="33" fillId="8" borderId="0" xfId="0" applyNumberFormat="1" applyFont="1" applyFill="1" applyBorder="1" applyAlignment="1">
      <alignment horizontal="right"/>
    </xf>
    <xf numFmtId="0" fontId="33" fillId="8" borderId="0" xfId="0" applyFont="1" applyFill="1" applyBorder="1" applyAlignment="1">
      <alignment horizontal="right"/>
    </xf>
    <xf numFmtId="0" fontId="28" fillId="8" borderId="0" xfId="0" applyFont="1" applyFill="1" applyBorder="1"/>
    <xf numFmtId="0" fontId="28" fillId="5" borderId="0" xfId="0" applyFont="1" applyFill="1"/>
    <xf numFmtId="0" fontId="27" fillId="5" borderId="0" xfId="0" applyFont="1" applyFill="1"/>
    <xf numFmtId="165" fontId="27" fillId="6" borderId="0" xfId="0" applyNumberFormat="1" applyFont="1" applyFill="1" applyBorder="1" applyAlignment="1"/>
    <xf numFmtId="166" fontId="27" fillId="5" borderId="0" xfId="0" applyNumberFormat="1" applyFont="1" applyFill="1"/>
    <xf numFmtId="8" fontId="27" fillId="7" borderId="2" xfId="0" applyNumberFormat="1" applyFont="1" applyFill="1" applyBorder="1"/>
    <xf numFmtId="8" fontId="28" fillId="5" borderId="0" xfId="0" applyNumberFormat="1" applyFont="1" applyFill="1"/>
    <xf numFmtId="0" fontId="28" fillId="13" borderId="2" xfId="0" applyFont="1" applyFill="1" applyBorder="1"/>
    <xf numFmtId="0" fontId="27" fillId="13" borderId="4" xfId="0" applyFont="1" applyFill="1" applyBorder="1" applyAlignment="1">
      <alignment horizontal="right"/>
    </xf>
    <xf numFmtId="8" fontId="27" fillId="13" borderId="4" xfId="0" applyNumberFormat="1" applyFont="1" applyFill="1" applyBorder="1" applyAlignment="1">
      <alignment horizontal="right"/>
    </xf>
    <xf numFmtId="8" fontId="27" fillId="13" borderId="2" xfId="0" applyNumberFormat="1" applyFont="1" applyFill="1" applyBorder="1" applyAlignment="1">
      <alignment horizontal="right"/>
    </xf>
    <xf numFmtId="0" fontId="27" fillId="13" borderId="2" xfId="0" applyFont="1" applyFill="1" applyBorder="1" applyAlignment="1">
      <alignment horizontal="right"/>
    </xf>
    <xf numFmtId="2" fontId="27" fillId="13" borderId="2" xfId="0" applyNumberFormat="1" applyFont="1" applyFill="1" applyBorder="1" applyAlignment="1">
      <alignment horizontal="right"/>
    </xf>
    <xf numFmtId="164" fontId="27" fillId="13" borderId="2" xfId="0" applyNumberFormat="1" applyFont="1" applyFill="1" applyBorder="1" applyAlignment="1">
      <alignment horizontal="right"/>
    </xf>
    <xf numFmtId="1" fontId="27" fillId="13" borderId="2" xfId="0" applyNumberFormat="1" applyFont="1" applyFill="1" applyBorder="1" applyAlignment="1">
      <alignment horizontal="right"/>
    </xf>
    <xf numFmtId="8" fontId="27" fillId="13" borderId="2" xfId="0" applyNumberFormat="1" applyFont="1" applyFill="1" applyBorder="1"/>
    <xf numFmtId="8" fontId="27" fillId="13" borderId="5" xfId="0" applyNumberFormat="1" applyFont="1" applyFill="1" applyBorder="1" applyAlignment="1">
      <alignment horizontal="right"/>
    </xf>
    <xf numFmtId="165" fontId="27" fillId="13" borderId="2" xfId="0" applyNumberFormat="1" applyFont="1" applyFill="1" applyBorder="1" applyAlignment="1"/>
    <xf numFmtId="0" fontId="27" fillId="13" borderId="2" xfId="0" applyFont="1" applyFill="1" applyBorder="1"/>
    <xf numFmtId="0" fontId="28" fillId="10" borderId="0" xfId="0" applyFont="1" applyFill="1" applyBorder="1"/>
    <xf numFmtId="0" fontId="28" fillId="11" borderId="0" xfId="0" applyFont="1" applyFill="1" applyBorder="1"/>
    <xf numFmtId="0" fontId="0" fillId="14" borderId="10" xfId="0" applyFont="1" applyFill="1" applyBorder="1" applyAlignment="1"/>
    <xf numFmtId="0" fontId="28" fillId="15" borderId="10" xfId="0" applyFont="1" applyFill="1" applyBorder="1"/>
    <xf numFmtId="8" fontId="27" fillId="16" borderId="2" xfId="0" applyNumberFormat="1" applyFont="1" applyFill="1" applyBorder="1" applyAlignment="1">
      <alignment horizontal="right"/>
    </xf>
    <xf numFmtId="1" fontId="27" fillId="16" borderId="2" xfId="0" applyNumberFormat="1" applyFont="1" applyFill="1" applyBorder="1" applyAlignment="1">
      <alignment horizontal="right"/>
    </xf>
    <xf numFmtId="8" fontId="27" fillId="16" borderId="2" xfId="0" applyNumberFormat="1" applyFont="1" applyFill="1" applyBorder="1"/>
    <xf numFmtId="6" fontId="27" fillId="16" borderId="2" xfId="0" applyNumberFormat="1" applyFont="1" applyFill="1" applyBorder="1" applyAlignment="1">
      <alignment horizontal="right"/>
    </xf>
    <xf numFmtId="8" fontId="27" fillId="16" borderId="5" xfId="0" applyNumberFormat="1" applyFont="1" applyFill="1" applyBorder="1" applyAlignment="1">
      <alignment horizontal="right"/>
    </xf>
    <xf numFmtId="165" fontId="27" fillId="16" borderId="2" xfId="0" applyNumberFormat="1" applyFont="1" applyFill="1" applyBorder="1"/>
    <xf numFmtId="0" fontId="30" fillId="9" borderId="0" xfId="1" applyFill="1" applyAlignment="1">
      <alignment horizontal="left" vertical="top"/>
    </xf>
    <xf numFmtId="0" fontId="15" fillId="9" borderId="0" xfId="0" applyFont="1" applyFill="1"/>
    <xf numFmtId="1" fontId="18" fillId="9" borderId="0" xfId="0" applyNumberFormat="1" applyFont="1" applyFill="1"/>
    <xf numFmtId="0" fontId="4" fillId="10" borderId="0" xfId="0" applyFont="1" applyFill="1" applyBorder="1"/>
    <xf numFmtId="0" fontId="4" fillId="11" borderId="0" xfId="0" applyFont="1" applyFill="1" applyBorder="1"/>
    <xf numFmtId="0" fontId="29" fillId="17" borderId="7" xfId="0" applyFont="1" applyFill="1" applyBorder="1"/>
    <xf numFmtId="0" fontId="4" fillId="17" borderId="8" xfId="0" applyFont="1" applyFill="1" applyBorder="1"/>
    <xf numFmtId="0" fontId="4" fillId="17" borderId="9" xfId="0" applyFont="1" applyFill="1" applyBorder="1"/>
    <xf numFmtId="0" fontId="4" fillId="13" borderId="2" xfId="0" applyFont="1" applyFill="1" applyBorder="1"/>
    <xf numFmtId="0" fontId="6" fillId="13" borderId="4" xfId="0" applyFont="1" applyFill="1" applyBorder="1" applyAlignment="1">
      <alignment horizontal="right"/>
    </xf>
    <xf numFmtId="8" fontId="6" fillId="13" borderId="4" xfId="0" applyNumberFormat="1" applyFont="1" applyFill="1" applyBorder="1" applyAlignment="1">
      <alignment horizontal="right"/>
    </xf>
    <xf numFmtId="0" fontId="6" fillId="13" borderId="2" xfId="0" applyFont="1" applyFill="1" applyBorder="1" applyAlignment="1">
      <alignment horizontal="right"/>
    </xf>
    <xf numFmtId="8" fontId="6" fillId="13" borderId="2" xfId="0" applyNumberFormat="1" applyFont="1" applyFill="1" applyBorder="1" applyAlignment="1">
      <alignment horizontal="right"/>
    </xf>
    <xf numFmtId="2" fontId="6" fillId="13" borderId="2" xfId="0" applyNumberFormat="1" applyFont="1" applyFill="1" applyBorder="1" applyAlignment="1">
      <alignment horizontal="right"/>
    </xf>
    <xf numFmtId="164" fontId="6" fillId="13" borderId="2" xfId="0" applyNumberFormat="1" applyFont="1" applyFill="1" applyBorder="1" applyAlignment="1">
      <alignment horizontal="right"/>
    </xf>
    <xf numFmtId="8" fontId="6" fillId="13" borderId="2" xfId="0" applyNumberFormat="1" applyFont="1" applyFill="1" applyBorder="1"/>
    <xf numFmtId="8" fontId="6" fillId="18" borderId="2" xfId="0" applyNumberFormat="1" applyFont="1" applyFill="1" applyBorder="1" applyAlignment="1"/>
    <xf numFmtId="1" fontId="6" fillId="13" borderId="2" xfId="0" applyNumberFormat="1" applyFont="1" applyFill="1" applyBorder="1" applyAlignment="1">
      <alignment horizontal="right"/>
    </xf>
    <xf numFmtId="8" fontId="6" fillId="13" borderId="5" xfId="0" applyNumberFormat="1" applyFont="1" applyFill="1" applyBorder="1" applyAlignment="1">
      <alignment horizontal="right"/>
    </xf>
    <xf numFmtId="165" fontId="6" fillId="13" borderId="2" xfId="0" applyNumberFormat="1" applyFont="1" applyFill="1" applyBorder="1" applyAlignment="1"/>
    <xf numFmtId="0" fontId="6" fillId="13" borderId="2" xfId="0" applyFont="1" applyFill="1" applyBorder="1"/>
    <xf numFmtId="0" fontId="4" fillId="15" borderId="10" xfId="0" applyFont="1" applyFill="1" applyBorder="1"/>
    <xf numFmtId="8" fontId="6" fillId="16" borderId="2" xfId="0" applyNumberFormat="1" applyFont="1" applyFill="1" applyBorder="1" applyAlignment="1">
      <alignment horizontal="right"/>
    </xf>
    <xf numFmtId="1" fontId="6" fillId="16" borderId="2" xfId="0" applyNumberFormat="1" applyFont="1" applyFill="1" applyBorder="1" applyAlignment="1">
      <alignment horizontal="right"/>
    </xf>
    <xf numFmtId="8" fontId="6" fillId="16" borderId="5" xfId="0" applyNumberFormat="1" applyFont="1" applyFill="1" applyBorder="1" applyAlignment="1">
      <alignment horizontal="right"/>
    </xf>
    <xf numFmtId="8" fontId="6" fillId="16" borderId="2" xfId="0" applyNumberFormat="1" applyFont="1" applyFill="1" applyBorder="1"/>
    <xf numFmtId="165" fontId="6" fillId="16" borderId="2" xfId="0" applyNumberFormat="1" applyFont="1" applyFill="1" applyBorder="1"/>
    <xf numFmtId="6" fontId="6" fillId="16" borderId="2" xfId="0" applyNumberFormat="1" applyFont="1" applyFill="1" applyBorder="1" applyAlignment="1">
      <alignment horizontal="right"/>
    </xf>
    <xf numFmtId="0" fontId="30" fillId="0" borderId="0" xfId="1" applyAlignment="1">
      <alignment horizontal="left" vertical="top"/>
    </xf>
    <xf numFmtId="0" fontId="0" fillId="9" borderId="0" xfId="0" applyFont="1" applyFill="1" applyAlignment="1"/>
    <xf numFmtId="0" fontId="27" fillId="9" borderId="0" xfId="0" applyFont="1" applyFill="1"/>
    <xf numFmtId="0" fontId="1" fillId="9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8" fillId="9" borderId="0" xfId="0" applyFont="1" applyFill="1"/>
    <xf numFmtId="0" fontId="2" fillId="9" borderId="0" xfId="0" applyFont="1" applyFill="1" applyBorder="1" applyAlignment="1">
      <alignment horizontal="center" wrapText="1"/>
    </xf>
    <xf numFmtId="0" fontId="2" fillId="9" borderId="0" xfId="0" applyFont="1" applyFill="1" applyBorder="1" applyAlignment="1">
      <alignment wrapText="1"/>
    </xf>
    <xf numFmtId="0" fontId="9" fillId="9" borderId="0" xfId="0" applyFont="1" applyFill="1"/>
    <xf numFmtId="0" fontId="9" fillId="9" borderId="1" xfId="0" applyFont="1" applyFill="1" applyBorder="1"/>
    <xf numFmtId="0" fontId="23" fillId="9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horizontal="left" wrapText="1"/>
    </xf>
    <xf numFmtId="0" fontId="24" fillId="9" borderId="11" xfId="0" applyFont="1" applyFill="1" applyBorder="1" applyAlignment="1">
      <alignment horizontal="center" wrapText="1"/>
    </xf>
    <xf numFmtId="0" fontId="24" fillId="9" borderId="8" xfId="0" applyFont="1" applyFill="1" applyBorder="1" applyAlignment="1">
      <alignment horizontal="center" wrapText="1"/>
    </xf>
    <xf numFmtId="0" fontId="9" fillId="9" borderId="8" xfId="0" applyFont="1" applyFill="1" applyBorder="1"/>
    <xf numFmtId="0" fontId="9" fillId="9" borderId="8" xfId="0" applyFont="1" applyFill="1" applyBorder="1" applyAlignment="1">
      <alignment horizontal="center"/>
    </xf>
    <xf numFmtId="164" fontId="9" fillId="9" borderId="8" xfId="0" applyNumberFormat="1" applyFont="1" applyFill="1" applyBorder="1" applyAlignment="1">
      <alignment horizontal="center"/>
    </xf>
    <xf numFmtId="0" fontId="9" fillId="9" borderId="12" xfId="0" applyFont="1" applyFill="1" applyBorder="1"/>
    <xf numFmtId="0" fontId="9" fillId="9" borderId="12" xfId="0" applyFont="1" applyFill="1" applyBorder="1" applyAlignment="1">
      <alignment horizontal="center"/>
    </xf>
    <xf numFmtId="0" fontId="28" fillId="17" borderId="0" xfId="0" applyFont="1" applyFill="1"/>
    <xf numFmtId="0" fontId="4" fillId="17" borderId="0" xfId="0" applyFont="1" applyFill="1"/>
    <xf numFmtId="0" fontId="6" fillId="13" borderId="2" xfId="0" applyFont="1" applyFill="1" applyBorder="1" applyAlignment="1"/>
    <xf numFmtId="0" fontId="0" fillId="19" borderId="10" xfId="0" applyFont="1" applyFill="1" applyBorder="1" applyAlignment="1"/>
    <xf numFmtId="0" fontId="4" fillId="3" borderId="10" xfId="0" applyFont="1" applyFill="1" applyBorder="1"/>
    <xf numFmtId="8" fontId="6" fillId="20" borderId="2" xfId="0" applyNumberFormat="1" applyFont="1" applyFill="1" applyBorder="1"/>
    <xf numFmtId="8" fontId="27" fillId="18" borderId="2" xfId="0" applyNumberFormat="1" applyFont="1" applyFill="1" applyBorder="1" applyAlignment="1"/>
    <xf numFmtId="8" fontId="27" fillId="20" borderId="2" xfId="0" applyNumberFormat="1" applyFont="1" applyFill="1" applyBorder="1"/>
    <xf numFmtId="0" fontId="45" fillId="9" borderId="0" xfId="0" applyFont="1" applyFill="1" applyAlignment="1"/>
    <xf numFmtId="0" fontId="9" fillId="9" borderId="0" xfId="0" applyFont="1" applyFill="1" applyBorder="1"/>
    <xf numFmtId="0" fontId="9" fillId="9" borderId="0" xfId="0" applyFont="1" applyFill="1" applyBorder="1" applyAlignment="1">
      <alignment horizontal="center"/>
    </xf>
    <xf numFmtId="165" fontId="9" fillId="9" borderId="8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/>
    </xf>
    <xf numFmtId="0" fontId="0" fillId="9" borderId="0" xfId="0" applyFont="1" applyFill="1" applyAlignment="1"/>
    <xf numFmtId="0" fontId="0" fillId="9" borderId="0" xfId="0" applyFont="1" applyFill="1" applyAlignment="1"/>
    <xf numFmtId="0" fontId="33" fillId="8" borderId="0" xfId="0" applyFont="1" applyFill="1" applyBorder="1"/>
    <xf numFmtId="0" fontId="27" fillId="9" borderId="0" xfId="0" applyFont="1" applyFill="1"/>
    <xf numFmtId="0" fontId="9" fillId="9" borderId="11" xfId="0" applyFont="1" applyFill="1" applyBorder="1" applyAlignment="1">
      <alignment wrapText="1"/>
    </xf>
    <xf numFmtId="0" fontId="9" fillId="9" borderId="11" xfId="0" applyFont="1" applyFill="1" applyBorder="1" applyAlignment="1">
      <alignment horizontal="center" wrapText="1"/>
    </xf>
    <xf numFmtId="165" fontId="9" fillId="9" borderId="0" xfId="0" applyNumberFormat="1" applyFont="1" applyFill="1" applyBorder="1" applyAlignment="1">
      <alignment horizontal="center"/>
    </xf>
    <xf numFmtId="0" fontId="2" fillId="9" borderId="0" xfId="0" applyFont="1" applyFill="1" applyBorder="1"/>
    <xf numFmtId="165" fontId="2" fillId="9" borderId="0" xfId="0" applyNumberFormat="1" applyFont="1" applyFill="1" applyBorder="1" applyAlignment="1">
      <alignment horizontal="center"/>
    </xf>
    <xf numFmtId="0" fontId="46" fillId="9" borderId="0" xfId="0" applyFont="1" applyFill="1" applyAlignment="1"/>
    <xf numFmtId="0" fontId="0" fillId="9" borderId="0" xfId="0" applyFont="1" applyFill="1" applyAlignment="1"/>
    <xf numFmtId="0" fontId="2" fillId="9" borderId="10" xfId="0" applyFont="1" applyFill="1" applyBorder="1"/>
    <xf numFmtId="165" fontId="2" fillId="9" borderId="10" xfId="0" applyNumberFormat="1" applyFont="1" applyFill="1" applyBorder="1" applyAlignment="1">
      <alignment horizontal="center" wrapText="1"/>
    </xf>
    <xf numFmtId="165" fontId="2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0" xfId="0" applyNumberFormat="1" applyFont="1" applyFill="1" applyBorder="1" applyAlignment="1">
      <alignment horizontal="center"/>
    </xf>
    <xf numFmtId="165" fontId="9" fillId="9" borderId="10" xfId="0" applyNumberFormat="1" applyFont="1" applyFill="1" applyBorder="1" applyAlignment="1">
      <alignment horizontal="center"/>
    </xf>
    <xf numFmtId="165" fontId="2" fillId="9" borderId="10" xfId="0" applyNumberFormat="1" applyFont="1" applyFill="1" applyBorder="1" applyAlignment="1">
      <alignment horizontal="right"/>
    </xf>
    <xf numFmtId="165" fontId="9" fillId="9" borderId="10" xfId="0" applyNumberFormat="1" applyFont="1" applyFill="1" applyBorder="1" applyAlignment="1">
      <alignment horizontal="right"/>
    </xf>
    <xf numFmtId="0" fontId="46" fillId="9" borderId="10" xfId="0" applyFont="1" applyFill="1" applyBorder="1" applyAlignment="1"/>
    <xf numFmtId="0" fontId="9" fillId="9" borderId="8" xfId="0" applyFont="1" applyFill="1" applyBorder="1" applyAlignment="1">
      <alignment wrapText="1"/>
    </xf>
    <xf numFmtId="16" fontId="24" fillId="9" borderId="0" xfId="0" applyNumberFormat="1" applyFont="1" applyFill="1" applyBorder="1" applyAlignment="1">
      <alignment horizontal="center"/>
    </xf>
    <xf numFmtId="164" fontId="9" fillId="9" borderId="0" xfId="0" applyNumberFormat="1" applyFont="1" applyFill="1" applyBorder="1" applyAlignment="1">
      <alignment horizontal="center"/>
    </xf>
    <xf numFmtId="165" fontId="4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center"/>
    </xf>
    <xf numFmtId="16" fontId="4" fillId="9" borderId="0" xfId="0" applyNumberFormat="1" applyFont="1" applyFill="1" applyBorder="1" applyAlignment="1">
      <alignment horizontal="center"/>
    </xf>
    <xf numFmtId="0" fontId="6" fillId="9" borderId="0" xfId="0" applyFont="1" applyFill="1"/>
    <xf numFmtId="165" fontId="49" fillId="9" borderId="11" xfId="0" applyNumberFormat="1" applyFont="1" applyFill="1" applyBorder="1" applyAlignment="1">
      <alignment horizontal="right" wrapText="1"/>
    </xf>
    <xf numFmtId="165" fontId="49" fillId="9" borderId="8" xfId="0" applyNumberFormat="1" applyFont="1" applyFill="1" applyBorder="1" applyAlignment="1">
      <alignment horizontal="right" wrapText="1"/>
    </xf>
    <xf numFmtId="165" fontId="49" fillId="9" borderId="8" xfId="0" applyNumberFormat="1" applyFont="1" applyFill="1" applyBorder="1" applyAlignment="1">
      <alignment horizontal="right"/>
    </xf>
    <xf numFmtId="165" fontId="2" fillId="9" borderId="12" xfId="0" applyNumberFormat="1" applyFont="1" applyFill="1" applyBorder="1" applyAlignment="1">
      <alignment horizontal="right"/>
    </xf>
    <xf numFmtId="0" fontId="2" fillId="9" borderId="12" xfId="0" applyFont="1" applyFill="1" applyBorder="1" applyAlignment="1">
      <alignment horizontal="left"/>
    </xf>
    <xf numFmtId="165" fontId="2" fillId="9" borderId="8" xfId="0" applyNumberFormat="1" applyFont="1" applyFill="1" applyBorder="1" applyAlignment="1">
      <alignment horizontal="right"/>
    </xf>
    <xf numFmtId="0" fontId="2" fillId="9" borderId="8" xfId="0" applyFont="1" applyFill="1" applyBorder="1" applyAlignment="1">
      <alignment horizontal="left"/>
    </xf>
    <xf numFmtId="165" fontId="2" fillId="9" borderId="0" xfId="0" applyNumberFormat="1" applyFont="1" applyFill="1" applyBorder="1" applyAlignment="1">
      <alignment horizontal="right"/>
    </xf>
    <xf numFmtId="0" fontId="2" fillId="9" borderId="0" xfId="0" applyFont="1" applyFill="1" applyBorder="1" applyAlignment="1">
      <alignment horizontal="left"/>
    </xf>
    <xf numFmtId="165" fontId="2" fillId="9" borderId="8" xfId="0" applyNumberFormat="1" applyFont="1" applyFill="1" applyBorder="1" applyAlignment="1">
      <alignment horizontal="center"/>
    </xf>
    <xf numFmtId="0" fontId="9" fillId="9" borderId="11" xfId="0" applyNumberFormat="1" applyFont="1" applyFill="1" applyBorder="1" applyAlignment="1">
      <alignment horizontal="center" wrapText="1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center"/>
    </xf>
    <xf numFmtId="17" fontId="9" fillId="0" borderId="8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8" fontId="49" fillId="0" borderId="8" xfId="0" applyNumberFormat="1" applyFont="1" applyFill="1" applyBorder="1" applyAlignment="1">
      <alignment horizontal="right"/>
    </xf>
    <xf numFmtId="0" fontId="24" fillId="0" borderId="8" xfId="0" applyFont="1" applyFill="1" applyBorder="1" applyAlignment="1">
      <alignment horizontal="center"/>
    </xf>
    <xf numFmtId="0" fontId="1" fillId="9" borderId="0" xfId="0" applyFont="1" applyFill="1" applyAlignment="1">
      <alignment horizontal="left"/>
    </xf>
    <xf numFmtId="0" fontId="0" fillId="9" borderId="0" xfId="0" applyFont="1" applyFill="1" applyAlignment="1"/>
    <xf numFmtId="0" fontId="2" fillId="9" borderId="1" xfId="0" applyFont="1" applyFill="1" applyBorder="1"/>
    <xf numFmtId="0" fontId="5" fillId="9" borderId="1" xfId="0" applyFont="1" applyFill="1" applyBorder="1"/>
    <xf numFmtId="0" fontId="16" fillId="9" borderId="0" xfId="0" applyFont="1" applyFill="1" applyAlignment="1">
      <alignment horizontal="center" wrapText="1"/>
    </xf>
    <xf numFmtId="0" fontId="16" fillId="9" borderId="0" xfId="0" applyFont="1" applyFill="1" applyAlignment="1">
      <alignment horizontal="center"/>
    </xf>
    <xf numFmtId="0" fontId="31" fillId="9" borderId="0" xfId="0" applyFont="1" applyFill="1" applyAlignment="1">
      <alignment horizontal="left"/>
    </xf>
    <xf numFmtId="0" fontId="33" fillId="8" borderId="0" xfId="0" applyFont="1" applyFill="1" applyBorder="1"/>
    <xf numFmtId="0" fontId="28" fillId="5" borderId="0" xfId="0" applyFont="1" applyFill="1" applyBorder="1"/>
    <xf numFmtId="0" fontId="27" fillId="9" borderId="0" xfId="0" applyFont="1" applyFill="1"/>
    <xf numFmtId="0" fontId="43" fillId="9" borderId="0" xfId="0" applyFont="1" applyFill="1" applyAlignment="1">
      <alignment horizontal="center" wrapText="1"/>
    </xf>
    <xf numFmtId="0" fontId="43" fillId="9" borderId="0" xfId="0" applyFont="1" applyFill="1" applyAlignment="1">
      <alignment horizontal="center"/>
    </xf>
    <xf numFmtId="0" fontId="3" fillId="9" borderId="0" xfId="0" applyFont="1" applyFill="1" applyAlignment="1">
      <alignment horizontal="left"/>
    </xf>
    <xf numFmtId="0" fontId="10" fillId="8" borderId="0" xfId="0" applyFont="1" applyFill="1" applyBorder="1"/>
    <xf numFmtId="0" fontId="5" fillId="5" borderId="0" xfId="0" applyFont="1" applyFill="1" applyBorder="1"/>
    <xf numFmtId="0" fontId="6" fillId="9" borderId="0" xfId="0" applyFont="1" applyFill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10" fillId="4" borderId="0" xfId="0" applyFont="1" applyFill="1" applyBorder="1"/>
    <xf numFmtId="0" fontId="5" fillId="0" borderId="0" xfId="0" applyFont="1" applyBorder="1"/>
    <xf numFmtId="0" fontId="6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0" borderId="8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95D6ED"/>
      <color rgb="FF9BC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0</xdr:row>
      <xdr:rowOff>190501</xdr:rowOff>
    </xdr:from>
    <xdr:to>
      <xdr:col>10</xdr:col>
      <xdr:colOff>847585</xdr:colOff>
      <xdr:row>3</xdr:row>
      <xdr:rowOff>91222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22B53CD-BEAF-42D1-833B-4FECCF071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90501"/>
          <a:ext cx="2552560" cy="6722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57151</xdr:rowOff>
    </xdr:from>
    <xdr:to>
      <xdr:col>10</xdr:col>
      <xdr:colOff>333375</xdr:colOff>
      <xdr:row>1</xdr:row>
      <xdr:rowOff>173310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AF5A93-030B-43D1-95F2-D5C83B621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57151"/>
          <a:ext cx="1743075" cy="459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57151</xdr:rowOff>
    </xdr:from>
    <xdr:to>
      <xdr:col>10</xdr:col>
      <xdr:colOff>333375</xdr:colOff>
      <xdr:row>1</xdr:row>
      <xdr:rowOff>173310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FC6725-E930-41D1-ACE8-66C3C1D2D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57151"/>
          <a:ext cx="1743075" cy="459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0</xdr:row>
      <xdr:rowOff>47626</xdr:rowOff>
    </xdr:from>
    <xdr:to>
      <xdr:col>10</xdr:col>
      <xdr:colOff>542925</xdr:colOff>
      <xdr:row>1</xdr:row>
      <xdr:rowOff>158768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56E7464-A0C2-46F7-ABB2-D8B5C691C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7626"/>
          <a:ext cx="1724025" cy="454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66676</xdr:rowOff>
    </xdr:from>
    <xdr:to>
      <xdr:col>10</xdr:col>
      <xdr:colOff>476250</xdr:colOff>
      <xdr:row>1</xdr:row>
      <xdr:rowOff>157750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73D6DA-5849-4319-BB17-C0D36F98D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5275" y="66676"/>
          <a:ext cx="1647825" cy="4339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85725</xdr:rowOff>
    </xdr:from>
    <xdr:to>
      <xdr:col>10</xdr:col>
      <xdr:colOff>390525</xdr:colOff>
      <xdr:row>1</xdr:row>
      <xdr:rowOff>141680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6ED21B-81DF-4854-A46F-C7DA4180B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85725"/>
          <a:ext cx="1514475" cy="3988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114301</xdr:rowOff>
    </xdr:from>
    <xdr:to>
      <xdr:col>10</xdr:col>
      <xdr:colOff>147414</xdr:colOff>
      <xdr:row>1</xdr:row>
      <xdr:rowOff>171451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F6F553-6DBF-4D71-A43F-D49534A6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14301"/>
          <a:ext cx="1519014" cy="400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76201</xdr:rowOff>
    </xdr:from>
    <xdr:to>
      <xdr:col>10</xdr:col>
      <xdr:colOff>255911</xdr:colOff>
      <xdr:row>1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D7CCC9-7B6E-471C-9850-946950C41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76201"/>
          <a:ext cx="1627511" cy="4286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104775</xdr:rowOff>
    </xdr:from>
    <xdr:to>
      <xdr:col>10</xdr:col>
      <xdr:colOff>126431</xdr:colOff>
      <xdr:row>1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E3CF29-F977-4F81-9B61-493B01848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04775"/>
          <a:ext cx="1555181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yi.uwex.edu/wbic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yi.uwex.edu/wbic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yi.uwex.edu/wbic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fyi.uwex.edu/wbic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yi.uwex.edu/wbic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yi.uwex.edu/wbic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yi.uwex.edu/wbic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fyi.uwex.edu/wbic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fyi.uwex.edu/wbi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9"/>
  <sheetViews>
    <sheetView tabSelected="1" zoomScale="120" zoomScaleNormal="120" workbookViewId="0">
      <selection activeCell="G4" sqref="G4"/>
    </sheetView>
  </sheetViews>
  <sheetFormatPr defaultColWidth="17.28515625" defaultRowHeight="15" customHeight="1" x14ac:dyDescent="0.2"/>
  <cols>
    <col min="1" max="1" width="39.7109375" style="195" customWidth="1"/>
    <col min="2" max="2" width="11.85546875" style="195" customWidth="1"/>
    <col min="3" max="3" width="13.140625" style="195" customWidth="1"/>
    <col min="4" max="4" width="14.85546875" style="195" customWidth="1"/>
    <col min="5" max="5" width="12.28515625" style="229" customWidth="1"/>
    <col min="6" max="6" width="13.42578125" style="195" customWidth="1"/>
    <col min="7" max="7" width="20.7109375" style="195" customWidth="1"/>
    <col min="8" max="8" width="11.7109375" style="195" customWidth="1"/>
    <col min="9" max="10" width="11.85546875" style="195" customWidth="1"/>
    <col min="11" max="11" width="13.28515625" style="195" customWidth="1"/>
    <col min="12" max="27" width="8.85546875" style="195" customWidth="1"/>
    <col min="28" max="16384" width="17.28515625" style="195"/>
  </cols>
  <sheetData>
    <row r="1" spans="1:13" ht="20.25" customHeight="1" x14ac:dyDescent="0.3">
      <c r="A1" s="274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3" ht="20.25" customHeight="1" x14ac:dyDescent="0.3">
      <c r="A2" s="198" t="s">
        <v>142</v>
      </c>
      <c r="B2" s="197"/>
      <c r="C2" s="197"/>
      <c r="D2" s="197"/>
      <c r="E2" s="228"/>
      <c r="F2" s="197"/>
      <c r="G2" s="197"/>
      <c r="H2" s="197"/>
      <c r="I2" s="197"/>
      <c r="J2" s="197"/>
      <c r="K2" s="197"/>
    </row>
    <row r="3" spans="1:13" ht="20.25" customHeight="1" x14ac:dyDescent="0.3">
      <c r="A3" s="198"/>
      <c r="B3" s="197"/>
      <c r="C3" s="197"/>
      <c r="D3" s="197"/>
      <c r="E3" s="228"/>
      <c r="F3" s="197"/>
      <c r="G3" s="197"/>
      <c r="H3" s="197"/>
      <c r="I3" s="197"/>
      <c r="J3" s="197"/>
      <c r="K3" s="197"/>
    </row>
    <row r="4" spans="1:13" ht="16.5" customHeight="1" x14ac:dyDescent="0.25">
      <c r="A4" s="276" t="s">
        <v>1</v>
      </c>
      <c r="B4" s="277"/>
      <c r="C4" s="277"/>
      <c r="D4" s="277"/>
      <c r="E4" s="277"/>
      <c r="F4" s="277"/>
      <c r="G4" s="70"/>
      <c r="H4" s="70"/>
      <c r="I4" s="70"/>
      <c r="J4" s="70"/>
      <c r="K4" s="70"/>
    </row>
    <row r="5" spans="1:13" ht="48" customHeight="1" x14ac:dyDescent="0.25">
      <c r="A5" s="199" t="s">
        <v>3</v>
      </c>
      <c r="B5" s="200" t="s">
        <v>7</v>
      </c>
      <c r="C5" s="200" t="s">
        <v>8</v>
      </c>
      <c r="D5" s="200" t="s">
        <v>9</v>
      </c>
      <c r="E5" s="200" t="s">
        <v>54</v>
      </c>
      <c r="F5" s="200" t="s">
        <v>10</v>
      </c>
      <c r="G5" s="200" t="s">
        <v>11</v>
      </c>
      <c r="H5" s="200" t="s">
        <v>12</v>
      </c>
      <c r="I5" s="200" t="s">
        <v>13</v>
      </c>
      <c r="J5" s="200" t="s">
        <v>14</v>
      </c>
      <c r="K5" s="200" t="s">
        <v>15</v>
      </c>
      <c r="L5" s="201"/>
      <c r="M5" s="202"/>
    </row>
    <row r="6" spans="1:13" ht="21" customHeight="1" x14ac:dyDescent="0.25">
      <c r="A6" s="203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1"/>
    </row>
    <row r="7" spans="1:13" ht="21" customHeight="1" x14ac:dyDescent="0.25">
      <c r="A7" s="233" t="s">
        <v>119</v>
      </c>
      <c r="B7" s="209">
        <v>100</v>
      </c>
      <c r="C7" s="234" t="s">
        <v>146</v>
      </c>
      <c r="D7" s="209">
        <v>400</v>
      </c>
      <c r="E7" s="209">
        <v>150</v>
      </c>
      <c r="F7" s="234" t="s">
        <v>136</v>
      </c>
      <c r="G7" s="234" t="s">
        <v>133</v>
      </c>
      <c r="H7" s="209">
        <v>2</v>
      </c>
      <c r="I7" s="209">
        <v>3.5</v>
      </c>
      <c r="J7" s="257">
        <v>125</v>
      </c>
      <c r="K7" s="257">
        <v>135</v>
      </c>
      <c r="L7" s="201"/>
    </row>
    <row r="8" spans="1:13" s="230" customFormat="1" ht="21" customHeight="1" x14ac:dyDescent="0.25">
      <c r="A8" s="233" t="s">
        <v>134</v>
      </c>
      <c r="B8" s="209">
        <v>100</v>
      </c>
      <c r="C8" s="234" t="s">
        <v>146</v>
      </c>
      <c r="D8" s="209">
        <v>400</v>
      </c>
      <c r="E8" s="209">
        <v>150</v>
      </c>
      <c r="F8" s="267" t="s">
        <v>136</v>
      </c>
      <c r="G8" s="234" t="s">
        <v>133</v>
      </c>
      <c r="H8" s="209">
        <v>2</v>
      </c>
      <c r="I8" s="209">
        <v>3.5</v>
      </c>
      <c r="J8" s="257">
        <v>235</v>
      </c>
      <c r="K8" s="257">
        <v>170</v>
      </c>
      <c r="L8" s="201"/>
    </row>
    <row r="9" spans="1:13" ht="21" customHeight="1" x14ac:dyDescent="0.25">
      <c r="A9" s="249" t="s">
        <v>148</v>
      </c>
      <c r="B9" s="210">
        <v>400</v>
      </c>
      <c r="C9" s="297" t="s">
        <v>146</v>
      </c>
      <c r="D9" s="210">
        <v>1400</v>
      </c>
      <c r="E9" s="210">
        <v>323</v>
      </c>
      <c r="F9" s="297" t="s">
        <v>147</v>
      </c>
      <c r="G9" s="210" t="s">
        <v>18</v>
      </c>
      <c r="H9" s="210">
        <v>3.1</v>
      </c>
      <c r="I9" s="210">
        <v>6.9</v>
      </c>
      <c r="J9" s="258">
        <v>150</v>
      </c>
      <c r="K9" s="258">
        <v>110</v>
      </c>
      <c r="L9" s="201"/>
    </row>
    <row r="10" spans="1:13" ht="18" customHeight="1" x14ac:dyDescent="0.25">
      <c r="A10" s="211" t="s">
        <v>17</v>
      </c>
      <c r="B10" s="212">
        <v>400</v>
      </c>
      <c r="C10" s="269" t="s">
        <v>146</v>
      </c>
      <c r="D10" s="212">
        <v>800</v>
      </c>
      <c r="E10" s="212">
        <v>182</v>
      </c>
      <c r="F10" s="269" t="s">
        <v>149</v>
      </c>
      <c r="G10" s="212" t="s">
        <v>104</v>
      </c>
      <c r="H10" s="213">
        <v>2.2000000000000002</v>
      </c>
      <c r="I10" s="213">
        <v>6.5</v>
      </c>
      <c r="J10" s="259">
        <v>115</v>
      </c>
      <c r="K10" s="259">
        <v>115</v>
      </c>
      <c r="L10" s="201"/>
    </row>
    <row r="11" spans="1:13" ht="18" customHeight="1" x14ac:dyDescent="0.25">
      <c r="A11" s="211" t="s">
        <v>101</v>
      </c>
      <c r="B11" s="212">
        <v>400</v>
      </c>
      <c r="C11" s="269" t="s">
        <v>146</v>
      </c>
      <c r="D11" s="212">
        <v>1450</v>
      </c>
      <c r="E11" s="212">
        <v>375</v>
      </c>
      <c r="F11" s="269" t="s">
        <v>150</v>
      </c>
      <c r="G11" s="212" t="s">
        <v>18</v>
      </c>
      <c r="H11" s="213">
        <v>2.8</v>
      </c>
      <c r="I11" s="213">
        <v>7.2</v>
      </c>
      <c r="J11" s="259">
        <v>115</v>
      </c>
      <c r="K11" s="259">
        <v>108</v>
      </c>
      <c r="L11" s="201"/>
    </row>
    <row r="12" spans="1:13" ht="18" customHeight="1" x14ac:dyDescent="0.25">
      <c r="A12" s="211" t="s">
        <v>19</v>
      </c>
      <c r="B12" s="212">
        <v>800</v>
      </c>
      <c r="C12" s="269" t="s">
        <v>146</v>
      </c>
      <c r="D12" s="212">
        <v>1450</v>
      </c>
      <c r="E12" s="212">
        <v>232</v>
      </c>
      <c r="F12" s="270" t="s">
        <v>151</v>
      </c>
      <c r="G12" s="212" t="s">
        <v>18</v>
      </c>
      <c r="H12" s="213">
        <v>2.8</v>
      </c>
      <c r="I12" s="213">
        <v>7.5</v>
      </c>
      <c r="J12" s="259">
        <v>95</v>
      </c>
      <c r="K12" s="259">
        <v>103</v>
      </c>
      <c r="L12" s="201"/>
    </row>
    <row r="13" spans="1:13" ht="18" customHeight="1" x14ac:dyDescent="0.25">
      <c r="A13" s="268" t="s">
        <v>143</v>
      </c>
      <c r="B13" s="269">
        <v>775</v>
      </c>
      <c r="C13" s="269" t="s">
        <v>146</v>
      </c>
      <c r="D13" s="269">
        <v>1400</v>
      </c>
      <c r="E13" s="269">
        <v>189</v>
      </c>
      <c r="F13" s="270" t="s">
        <v>149</v>
      </c>
      <c r="G13" s="269" t="s">
        <v>18</v>
      </c>
      <c r="H13" s="271">
        <v>3.3</v>
      </c>
      <c r="I13" s="271">
        <v>6.8</v>
      </c>
      <c r="J13" s="272">
        <v>140</v>
      </c>
      <c r="K13" s="272">
        <v>110</v>
      </c>
      <c r="L13" s="201"/>
    </row>
    <row r="14" spans="1:13" ht="18" customHeight="1" x14ac:dyDescent="0.25">
      <c r="A14" s="268" t="s">
        <v>144</v>
      </c>
      <c r="B14" s="269">
        <v>725</v>
      </c>
      <c r="C14" s="269" t="s">
        <v>146</v>
      </c>
      <c r="D14" s="269">
        <v>1250</v>
      </c>
      <c r="E14" s="269">
        <v>175</v>
      </c>
      <c r="F14" s="270" t="s">
        <v>136</v>
      </c>
      <c r="G14" s="273" t="s">
        <v>18</v>
      </c>
      <c r="H14" s="271">
        <v>3</v>
      </c>
      <c r="I14" s="271">
        <v>7.2</v>
      </c>
      <c r="J14" s="272">
        <v>125</v>
      </c>
      <c r="K14" s="272">
        <v>106</v>
      </c>
      <c r="L14" s="201"/>
    </row>
    <row r="15" spans="1:13" s="239" customFormat="1" ht="18.75" customHeight="1" x14ac:dyDescent="0.25">
      <c r="A15" s="253"/>
      <c r="B15" s="254"/>
      <c r="C15" s="255"/>
      <c r="D15" s="254"/>
      <c r="E15" s="226"/>
      <c r="F15" s="250"/>
      <c r="G15" s="226"/>
      <c r="H15" s="251"/>
      <c r="I15" s="251"/>
      <c r="J15" s="252"/>
      <c r="K15" s="252"/>
      <c r="L15" s="201"/>
    </row>
    <row r="16" spans="1:13" s="239" customFormat="1" ht="18.75" customHeight="1" x14ac:dyDescent="0.25">
      <c r="A16" s="253" t="s">
        <v>152</v>
      </c>
      <c r="B16" s="254"/>
      <c r="C16" s="255"/>
      <c r="D16" s="254"/>
      <c r="E16" s="226"/>
      <c r="F16" s="250"/>
      <c r="G16" s="226"/>
      <c r="H16" s="251"/>
      <c r="I16" s="251"/>
      <c r="J16" s="252"/>
      <c r="K16" s="252"/>
      <c r="L16" s="201"/>
    </row>
    <row r="17" spans="1:12" ht="18" customHeight="1" x14ac:dyDescent="0.25">
      <c r="A17" s="67" t="s">
        <v>145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201"/>
    </row>
    <row r="18" spans="1:12" ht="18" customHeight="1" x14ac:dyDescent="0.2">
      <c r="A18" s="67"/>
      <c r="B18" s="67"/>
      <c r="C18" s="204"/>
      <c r="D18" s="204"/>
      <c r="E18" s="204"/>
      <c r="F18" s="204"/>
      <c r="G18" s="204"/>
      <c r="H18" s="204"/>
      <c r="I18" s="67"/>
      <c r="J18" s="67"/>
      <c r="K18" s="67"/>
    </row>
    <row r="19" spans="1:12" ht="17.25" customHeight="1" x14ac:dyDescent="0.2">
      <c r="A19" s="67"/>
      <c r="B19" s="67"/>
      <c r="C19" s="204"/>
      <c r="D19" s="204"/>
      <c r="E19" s="204"/>
      <c r="F19" s="204"/>
      <c r="G19" s="204"/>
      <c r="H19" s="204"/>
      <c r="I19" s="67"/>
      <c r="J19" s="67"/>
      <c r="K19" s="67"/>
    </row>
    <row r="20" spans="1:12" ht="33" customHeight="1" x14ac:dyDescent="0.25">
      <c r="A20" s="71" t="s">
        <v>25</v>
      </c>
      <c r="B20" s="204"/>
      <c r="C20" s="204"/>
      <c r="D20" s="204"/>
      <c r="E20" s="204"/>
      <c r="F20" s="204"/>
      <c r="G20" s="204"/>
      <c r="H20" s="204"/>
      <c r="I20" s="67"/>
      <c r="J20" s="67"/>
      <c r="K20" s="67"/>
    </row>
    <row r="21" spans="1:12" ht="34.5" customHeight="1" thickBot="1" x14ac:dyDescent="0.3">
      <c r="A21" s="205"/>
      <c r="B21" s="206" t="s">
        <v>103</v>
      </c>
      <c r="C21" s="206" t="s">
        <v>102</v>
      </c>
      <c r="D21" s="200" t="s">
        <v>18</v>
      </c>
      <c r="E21" s="200"/>
      <c r="F21" s="207" t="s">
        <v>26</v>
      </c>
      <c r="G21" s="208" t="s">
        <v>21</v>
      </c>
      <c r="H21" s="204"/>
      <c r="I21" s="67"/>
      <c r="J21" s="67"/>
      <c r="K21" s="67"/>
    </row>
    <row r="22" spans="1:12" ht="12.75" customHeight="1" x14ac:dyDescent="0.25">
      <c r="A22" s="214" t="s">
        <v>28</v>
      </c>
      <c r="B22" s="215">
        <v>48</v>
      </c>
      <c r="C22" s="215">
        <v>28</v>
      </c>
      <c r="D22" s="215">
        <v>50</v>
      </c>
      <c r="E22" s="215"/>
      <c r="F22" s="260">
        <v>5</v>
      </c>
      <c r="G22" s="261" t="s">
        <v>29</v>
      </c>
      <c r="H22" s="204"/>
      <c r="I22" s="67"/>
      <c r="J22" s="67"/>
      <c r="K22" s="67"/>
    </row>
    <row r="23" spans="1:12" ht="12.75" customHeight="1" x14ac:dyDescent="0.25">
      <c r="A23" s="211" t="s">
        <v>30</v>
      </c>
      <c r="B23" s="212">
        <v>0</v>
      </c>
      <c r="C23" s="212">
        <v>20</v>
      </c>
      <c r="D23" s="212">
        <v>25</v>
      </c>
      <c r="E23" s="212"/>
      <c r="F23" s="262">
        <v>235</v>
      </c>
      <c r="G23" s="263" t="s">
        <v>31</v>
      </c>
      <c r="H23" s="204"/>
      <c r="I23" s="67"/>
      <c r="J23" s="67"/>
      <c r="K23" s="67"/>
    </row>
    <row r="24" spans="1:12" ht="12.75" customHeight="1" x14ac:dyDescent="0.25">
      <c r="A24" s="211" t="s">
        <v>32</v>
      </c>
      <c r="B24" s="212">
        <v>50</v>
      </c>
      <c r="C24" s="212">
        <v>20</v>
      </c>
      <c r="D24" s="212">
        <v>0</v>
      </c>
      <c r="E24" s="212"/>
      <c r="F24" s="262">
        <v>150</v>
      </c>
      <c r="G24" s="263" t="s">
        <v>31</v>
      </c>
      <c r="H24" s="204"/>
      <c r="I24" s="67"/>
      <c r="J24" s="67"/>
      <c r="K24" s="67"/>
    </row>
    <row r="25" spans="1:12" ht="12.75" customHeight="1" x14ac:dyDescent="0.25">
      <c r="A25" s="211" t="s">
        <v>33</v>
      </c>
      <c r="B25" s="212">
        <v>0</v>
      </c>
      <c r="C25" s="212">
        <v>30</v>
      </c>
      <c r="D25" s="212">
        <v>20</v>
      </c>
      <c r="E25" s="212"/>
      <c r="F25" s="262">
        <v>45</v>
      </c>
      <c r="G25" s="263" t="s">
        <v>31</v>
      </c>
      <c r="H25" s="204"/>
      <c r="I25" s="67"/>
      <c r="J25" s="67"/>
      <c r="K25" s="67"/>
    </row>
    <row r="26" spans="1:12" ht="15.75" customHeight="1" x14ac:dyDescent="0.25">
      <c r="A26" s="225" t="s">
        <v>34</v>
      </c>
      <c r="B26" s="226">
        <v>2</v>
      </c>
      <c r="C26" s="226">
        <v>2</v>
      </c>
      <c r="D26" s="226">
        <v>5</v>
      </c>
      <c r="E26" s="226"/>
      <c r="F26" s="264">
        <v>500</v>
      </c>
      <c r="G26" s="265" t="s">
        <v>31</v>
      </c>
      <c r="H26" s="204"/>
      <c r="I26" s="67"/>
      <c r="J26" s="67"/>
      <c r="K26" s="67"/>
    </row>
    <row r="27" spans="1:12" s="224" customFormat="1" ht="15" customHeight="1" x14ac:dyDescent="0.25">
      <c r="A27" s="211" t="s">
        <v>118</v>
      </c>
      <c r="B27" s="266">
        <v>198.76</v>
      </c>
      <c r="C27" s="266">
        <v>195.56</v>
      </c>
      <c r="D27" s="266">
        <v>224.43</v>
      </c>
      <c r="E27" s="227"/>
      <c r="F27" s="211"/>
      <c r="G27" s="211"/>
      <c r="H27" s="204"/>
      <c r="I27" s="204"/>
      <c r="J27" s="204"/>
      <c r="K27" s="204"/>
    </row>
    <row r="28" spans="1:12" s="224" customFormat="1" ht="15" customHeight="1" x14ac:dyDescent="0.2">
      <c r="A28" s="225"/>
      <c r="B28" s="235"/>
      <c r="C28" s="235"/>
      <c r="D28" s="235"/>
      <c r="E28" s="235"/>
      <c r="F28" s="225"/>
      <c r="G28" s="225"/>
      <c r="H28" s="204"/>
      <c r="I28" s="204"/>
      <c r="J28" s="204"/>
      <c r="K28" s="204"/>
    </row>
    <row r="29" spans="1:12" s="238" customFormat="1" ht="15" customHeight="1" x14ac:dyDescent="0.25">
      <c r="A29" s="236" t="s">
        <v>132</v>
      </c>
      <c r="B29" s="237"/>
      <c r="C29" s="237"/>
      <c r="D29" s="237"/>
      <c r="E29" s="237"/>
      <c r="F29" s="236"/>
      <c r="G29" s="236"/>
      <c r="H29" s="71"/>
      <c r="I29" s="71"/>
      <c r="J29" s="71"/>
      <c r="K29" s="71"/>
    </row>
    <row r="30" spans="1:12" s="224" customFormat="1" ht="48" customHeight="1" x14ac:dyDescent="0.25">
      <c r="A30" s="240" t="s">
        <v>121</v>
      </c>
      <c r="B30" s="241" t="s">
        <v>122</v>
      </c>
      <c r="C30" s="241" t="s">
        <v>123</v>
      </c>
      <c r="D30" s="246" t="s">
        <v>124</v>
      </c>
      <c r="E30" s="235"/>
      <c r="F30" s="225"/>
      <c r="G30" s="225"/>
      <c r="H30" s="204"/>
      <c r="I30" s="204"/>
      <c r="J30" s="204"/>
      <c r="K30" s="204"/>
    </row>
    <row r="31" spans="1:12" s="224" customFormat="1" ht="15" customHeight="1" x14ac:dyDescent="0.2">
      <c r="A31" s="243" t="s">
        <v>125</v>
      </c>
      <c r="B31" s="244">
        <v>50</v>
      </c>
      <c r="C31" s="245" t="s">
        <v>126</v>
      </c>
      <c r="D31" s="247">
        <v>75</v>
      </c>
      <c r="E31" s="235"/>
      <c r="F31" s="225"/>
      <c r="G31" s="225"/>
      <c r="H31" s="204"/>
      <c r="I31" s="204"/>
      <c r="J31" s="204"/>
      <c r="K31" s="204"/>
    </row>
    <row r="32" spans="1:12" s="224" customFormat="1" ht="15" customHeight="1" x14ac:dyDescent="0.2">
      <c r="A32" s="243" t="s">
        <v>127</v>
      </c>
      <c r="B32" s="244">
        <v>315</v>
      </c>
      <c r="C32" s="245" t="s">
        <v>137</v>
      </c>
      <c r="D32" s="247">
        <v>78.75</v>
      </c>
      <c r="E32" s="235"/>
      <c r="F32" s="225"/>
      <c r="G32" s="225"/>
      <c r="H32" s="204"/>
      <c r="I32" s="204"/>
      <c r="J32" s="204"/>
      <c r="K32" s="204"/>
    </row>
    <row r="33" spans="1:12" s="224" customFormat="1" ht="15" customHeight="1" x14ac:dyDescent="0.2">
      <c r="A33" s="243" t="s">
        <v>28</v>
      </c>
      <c r="B33" s="244">
        <v>150</v>
      </c>
      <c r="C33" s="245" t="s">
        <v>138</v>
      </c>
      <c r="D33" s="247">
        <v>13.39</v>
      </c>
      <c r="E33" s="235"/>
      <c r="F33" s="225"/>
      <c r="G33" s="225"/>
      <c r="H33" s="204"/>
      <c r="I33" s="204"/>
      <c r="J33" s="204"/>
      <c r="K33" s="204"/>
    </row>
    <row r="34" spans="1:12" s="224" customFormat="1" ht="15" customHeight="1" x14ac:dyDescent="0.2">
      <c r="A34" s="243" t="s">
        <v>129</v>
      </c>
      <c r="B34" s="244">
        <v>75</v>
      </c>
      <c r="C34" s="245" t="s">
        <v>128</v>
      </c>
      <c r="D34" s="247">
        <v>15</v>
      </c>
      <c r="E34" s="235"/>
      <c r="F34" s="225"/>
      <c r="G34" s="225"/>
      <c r="H34" s="204"/>
      <c r="I34" s="204"/>
      <c r="J34" s="204"/>
      <c r="K34" s="204"/>
    </row>
    <row r="35" spans="1:12" s="224" customFormat="1" ht="15" customHeight="1" x14ac:dyDescent="0.2">
      <c r="A35" s="243" t="s">
        <v>32</v>
      </c>
      <c r="B35" s="244">
        <v>120</v>
      </c>
      <c r="C35" s="245" t="s">
        <v>139</v>
      </c>
      <c r="D35" s="247">
        <v>9</v>
      </c>
      <c r="E35" s="235"/>
      <c r="F35" s="225"/>
      <c r="G35" s="225"/>
      <c r="H35" s="204"/>
      <c r="I35" s="204"/>
      <c r="J35" s="204"/>
      <c r="K35" s="204"/>
    </row>
    <row r="36" spans="1:12" s="224" customFormat="1" ht="15" customHeight="1" x14ac:dyDescent="0.2">
      <c r="A36" s="243" t="s">
        <v>130</v>
      </c>
      <c r="B36" s="244">
        <v>630</v>
      </c>
      <c r="C36" s="245" t="s">
        <v>140</v>
      </c>
      <c r="D36" s="247">
        <v>23.63</v>
      </c>
      <c r="E36" s="235"/>
      <c r="F36" s="225"/>
      <c r="G36" s="225"/>
      <c r="H36" s="204"/>
      <c r="I36" s="204"/>
      <c r="J36" s="204"/>
      <c r="K36" s="204"/>
    </row>
    <row r="37" spans="1:12" s="224" customFormat="1" ht="15" customHeight="1" x14ac:dyDescent="0.2">
      <c r="A37" s="243" t="s">
        <v>33</v>
      </c>
      <c r="B37" s="244">
        <v>390</v>
      </c>
      <c r="C37" s="245" t="s">
        <v>141</v>
      </c>
      <c r="D37" s="247">
        <v>8.76</v>
      </c>
      <c r="E37" s="235"/>
      <c r="F37" s="225"/>
      <c r="G37" s="225"/>
      <c r="H37" s="204"/>
      <c r="I37" s="204"/>
      <c r="J37" s="204"/>
      <c r="K37" s="204"/>
    </row>
    <row r="38" spans="1:12" s="224" customFormat="1" ht="15" customHeight="1" x14ac:dyDescent="0.25">
      <c r="A38" s="248" t="s">
        <v>131</v>
      </c>
      <c r="B38" s="242"/>
      <c r="C38" s="242"/>
      <c r="D38" s="246">
        <f>SUM(D31:D37)</f>
        <v>223.52999999999997</v>
      </c>
      <c r="E38" s="235"/>
      <c r="F38" s="225"/>
      <c r="G38" s="225"/>
      <c r="H38" s="204"/>
      <c r="I38" s="204"/>
      <c r="J38" s="204"/>
      <c r="K38" s="204"/>
    </row>
    <row r="39" spans="1:12" ht="12.75" customHeight="1" x14ac:dyDescent="0.2">
      <c r="A39" s="67"/>
      <c r="B39" s="67"/>
      <c r="C39" s="67"/>
      <c r="D39" s="67"/>
      <c r="E39" s="67"/>
      <c r="F39" s="67"/>
      <c r="G39" s="67"/>
      <c r="H39" s="204"/>
      <c r="I39" s="67"/>
      <c r="J39" s="67"/>
      <c r="K39" s="67"/>
    </row>
    <row r="40" spans="1:12" ht="12.75" customHeight="1" x14ac:dyDescent="0.25">
      <c r="A40" s="96" t="s">
        <v>36</v>
      </c>
      <c r="B40" s="97"/>
      <c r="C40" s="97"/>
      <c r="D40" s="97"/>
      <c r="E40" s="97"/>
      <c r="F40" s="166" t="str">
        <f>HYPERLINK("http://fyi.extension.wisc.edu/wbic/","http://fyi.extension.wisc.edu/wbic/")</f>
        <v>http://fyi.extension.wisc.edu/wbic/</v>
      </c>
      <c r="G40" s="97"/>
      <c r="H40" s="97"/>
      <c r="I40" s="97"/>
      <c r="J40" s="97"/>
      <c r="K40" s="97"/>
      <c r="L40" s="97"/>
    </row>
    <row r="41" spans="1:12" ht="12.75" customHeight="1" x14ac:dyDescent="0.25">
      <c r="A41" s="96"/>
      <c r="B41" s="97"/>
      <c r="C41" s="97"/>
      <c r="D41" s="97"/>
      <c r="E41" s="97"/>
      <c r="F41" s="98"/>
      <c r="G41" s="97"/>
      <c r="H41" s="97"/>
      <c r="I41" s="97"/>
      <c r="J41" s="97"/>
      <c r="K41" s="97"/>
      <c r="L41" s="97"/>
    </row>
    <row r="42" spans="1:12" ht="12.75" customHeight="1" x14ac:dyDescent="0.2">
      <c r="A42" s="278" t="s">
        <v>45</v>
      </c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</row>
    <row r="43" spans="1:12" ht="12.75" customHeight="1" x14ac:dyDescent="0.2">
      <c r="A43" s="279" t="s">
        <v>47</v>
      </c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</row>
    <row r="44" spans="1:12" ht="12.75" customHeight="1" x14ac:dyDescent="0.2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2" ht="12.75" customHeight="1" x14ac:dyDescent="0.2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2" ht="12.75" customHeight="1" x14ac:dyDescent="0.2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2" ht="12.75" customHeight="1" x14ac:dyDescent="0.2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2" ht="12.75" customHeight="1" x14ac:dyDescent="0.2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 x14ac:dyDescent="0.2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2.7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 ht="12.75" customHeigh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 ht="12.75" customHeigh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2.75" customHeight="1" x14ac:dyDescent="0.2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 ht="12.75" customHeight="1" x14ac:dyDescent="0.2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 ht="12.75" customHeight="1" x14ac:dyDescent="0.2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ht="12.75" customHeight="1" x14ac:dyDescent="0.2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2.75" customHeight="1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2.75" customHeigh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ht="12.75" customHeigh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11" ht="12.75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11" ht="12.75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ht="12.75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ht="12.75" customHeight="1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1:11" ht="12.75" customHeight="1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1:11" ht="12.75" customHeight="1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1:11" ht="12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1:11" ht="12.75" customHeight="1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1:11" ht="12.75" customHeight="1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1:11" ht="12.75" customHeight="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11" ht="12.75" customHeight="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1:11" ht="12.75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1:11" ht="12.7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1:11" ht="12.75" customHeight="1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1:11" ht="12.75" customHeight="1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1:11" ht="12.75" customHeight="1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1:11" ht="12.75" customHeight="1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1:11" ht="12.75" customHeight="1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1:11" ht="12.75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1:11" ht="12.75" customHeight="1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1:11" ht="12.75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1:11" ht="12.75" customHeight="1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1:11" ht="12.75" customHeight="1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1:11" ht="12.75" customHeight="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1:11" ht="12.75" customHeight="1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1:11" ht="12.75" customHeight="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1:11" ht="12.75" customHeight="1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1:11" ht="12.75" customHeight="1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1:11" ht="12.75" customHeight="1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1:11" ht="12.75" customHeight="1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1" ht="12.75" customHeight="1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1:11" ht="12.75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1:11" ht="12.75" customHeight="1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1:11" ht="12.75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1:11" ht="12.75" customHeight="1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1:11" ht="12.75" customHeight="1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1:11" ht="12.75" customHeight="1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1:11" ht="12.75" customHeight="1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1:11" ht="12.75" customHeight="1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1:11" ht="12.75" customHeight="1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1:11" ht="12.75" customHeight="1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1:11" ht="12.75" customHeight="1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1:11" ht="12.75" customHeight="1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1:11" ht="12.75" customHeight="1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1:11" ht="12.75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1:11" ht="12.75" customHeight="1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1:11" ht="12.75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1:11" ht="12.75" customHeight="1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1:11" ht="12.75" customHeight="1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1:11" ht="12.75" customHeight="1" x14ac:dyDescent="0.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1:11" ht="12.75" customHeight="1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1:11" ht="12.75" customHeight="1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1:11" ht="12.75" customHeight="1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1:11" ht="12.75" customHeight="1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1:11" ht="12.75" customHeight="1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1:11" ht="12.75" customHeight="1" x14ac:dyDescent="0.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1:11" ht="12.75" customHeight="1" x14ac:dyDescent="0.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1:11" ht="12.75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1:11" ht="12.75" customHeight="1" x14ac:dyDescent="0.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1:11" ht="12.75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1:11" ht="12.75" customHeight="1" x14ac:dyDescent="0.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</row>
    <row r="122" spans="1:11" ht="12.75" customHeight="1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</row>
    <row r="123" spans="1:11" ht="12.75" customHeight="1" x14ac:dyDescent="0.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</row>
    <row r="124" spans="1:11" ht="12.75" customHeight="1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</row>
    <row r="125" spans="1:11" ht="12.75" customHeight="1" x14ac:dyDescent="0.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</row>
    <row r="126" spans="1:11" ht="12.75" customHeight="1" x14ac:dyDescent="0.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</row>
    <row r="127" spans="1:11" ht="12.75" customHeight="1" x14ac:dyDescent="0.2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</row>
    <row r="128" spans="1:11" ht="12.75" customHeight="1" x14ac:dyDescent="0.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</row>
    <row r="129" spans="1:11" ht="12.75" customHeight="1" x14ac:dyDescent="0.2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</row>
    <row r="130" spans="1:11" ht="12.75" customHeight="1" x14ac:dyDescent="0.2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</row>
    <row r="131" spans="1:11" ht="12.75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</row>
    <row r="132" spans="1:11" ht="12.75" customHeight="1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</row>
    <row r="133" spans="1:11" ht="12.75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</row>
    <row r="134" spans="1:11" ht="12.75" customHeight="1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</row>
    <row r="135" spans="1:11" ht="12.75" customHeight="1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</row>
    <row r="136" spans="1:11" ht="12.75" customHeight="1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</row>
    <row r="137" spans="1:11" ht="12.75" customHeight="1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</row>
    <row r="138" spans="1:11" ht="12.75" customHeight="1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</row>
    <row r="139" spans="1:11" ht="12.75" customHeight="1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</row>
    <row r="140" spans="1:11" ht="12.75" customHeight="1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</row>
    <row r="141" spans="1:11" ht="12.75" customHeight="1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</row>
    <row r="142" spans="1:11" ht="12.75" customHeight="1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</row>
    <row r="143" spans="1:11" ht="12.75" customHeight="1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</row>
    <row r="144" spans="1:11" ht="12.75" customHeight="1" x14ac:dyDescent="0.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</row>
    <row r="145" spans="1:11" ht="12.75" customHeight="1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</row>
    <row r="146" spans="1:11" ht="12.75" customHeight="1" x14ac:dyDescent="0.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</row>
    <row r="147" spans="1:11" ht="12.75" customHeight="1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</row>
    <row r="148" spans="1:11" ht="12.75" customHeight="1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</row>
    <row r="149" spans="1:11" ht="12.75" customHeight="1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</row>
    <row r="150" spans="1:11" ht="12.75" customHeight="1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</row>
    <row r="151" spans="1:11" ht="12.75" customHeight="1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</row>
    <row r="152" spans="1:11" ht="12.75" customHeight="1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</row>
    <row r="153" spans="1:11" ht="12.75" customHeight="1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</row>
    <row r="154" spans="1:11" ht="12.75" customHeight="1" x14ac:dyDescent="0.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</row>
    <row r="155" spans="1:11" ht="12.75" customHeight="1" x14ac:dyDescent="0.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</row>
    <row r="156" spans="1:11" ht="12.75" customHeight="1" x14ac:dyDescent="0.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</row>
    <row r="157" spans="1:11" ht="12.75" customHeight="1" x14ac:dyDescent="0.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</row>
    <row r="158" spans="1:11" ht="12.75" customHeight="1" x14ac:dyDescent="0.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</row>
    <row r="159" spans="1:11" ht="12.75" customHeight="1" x14ac:dyDescent="0.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</row>
    <row r="160" spans="1:11" ht="12.75" customHeight="1" x14ac:dyDescent="0.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</row>
    <row r="161" spans="1:11" ht="12.75" customHeight="1" x14ac:dyDescent="0.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</row>
    <row r="162" spans="1:11" ht="12.75" customHeight="1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</row>
    <row r="163" spans="1:11" ht="12.75" customHeight="1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</row>
    <row r="164" spans="1:11" ht="12.75" customHeight="1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</row>
    <row r="165" spans="1:11" ht="12.75" customHeight="1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</row>
    <row r="166" spans="1:11" ht="12.75" customHeight="1" x14ac:dyDescent="0.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</row>
    <row r="167" spans="1:11" ht="12.75" customHeight="1" x14ac:dyDescent="0.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</row>
    <row r="168" spans="1:11" ht="12.75" customHeight="1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</row>
    <row r="169" spans="1:11" ht="12.75" customHeight="1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</row>
    <row r="170" spans="1:11" ht="12.75" customHeight="1" x14ac:dyDescent="0.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</row>
    <row r="171" spans="1:11" ht="12.75" customHeight="1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</row>
    <row r="172" spans="1:11" ht="12.75" customHeight="1" x14ac:dyDescent="0.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</row>
    <row r="173" spans="1:11" ht="12.75" customHeight="1" x14ac:dyDescent="0.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</row>
    <row r="174" spans="1:11" ht="12.75" customHeight="1" x14ac:dyDescent="0.2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</row>
    <row r="175" spans="1:11" ht="12.75" customHeight="1" x14ac:dyDescent="0.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</row>
    <row r="176" spans="1:11" ht="12.75" customHeight="1" x14ac:dyDescent="0.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</row>
    <row r="177" spans="1:11" ht="12.75" customHeight="1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</row>
    <row r="178" spans="1:11" ht="12.75" customHeight="1" x14ac:dyDescent="0.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</row>
    <row r="179" spans="1:11" ht="12.75" customHeight="1" x14ac:dyDescent="0.2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</row>
    <row r="180" spans="1:11" ht="12.75" customHeight="1" x14ac:dyDescent="0.2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</row>
    <row r="181" spans="1:11" ht="12.75" customHeight="1" x14ac:dyDescent="0.2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</row>
    <row r="182" spans="1:11" ht="12.75" customHeight="1" x14ac:dyDescent="0.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</row>
    <row r="183" spans="1:11" ht="12.75" customHeight="1" x14ac:dyDescent="0.2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</row>
    <row r="184" spans="1:11" ht="12.75" customHeight="1" x14ac:dyDescent="0.2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</row>
    <row r="185" spans="1:11" ht="12.75" customHeight="1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</row>
    <row r="186" spans="1:11" ht="12.75" customHeight="1" x14ac:dyDescent="0.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</row>
    <row r="187" spans="1:11" ht="12.75" customHeight="1" x14ac:dyDescent="0.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</row>
    <row r="188" spans="1:11" ht="12.75" customHeight="1" x14ac:dyDescent="0.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</row>
    <row r="189" spans="1:11" ht="12.75" customHeight="1" x14ac:dyDescent="0.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</row>
    <row r="190" spans="1:11" ht="12.75" customHeight="1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</row>
    <row r="191" spans="1:11" ht="12.75" customHeight="1" x14ac:dyDescent="0.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</row>
    <row r="192" spans="1:11" ht="12.75" customHeight="1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</row>
    <row r="193" spans="1:11" ht="12.75" customHeight="1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</row>
    <row r="194" spans="1:11" ht="12.75" customHeight="1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</row>
    <row r="195" spans="1:11" ht="12.75" customHeight="1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</row>
    <row r="196" spans="1:11" ht="12.75" customHeight="1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</row>
    <row r="197" spans="1:11" ht="12.75" customHeight="1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</row>
    <row r="198" spans="1:11" ht="12.75" customHeight="1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</row>
    <row r="199" spans="1:11" ht="12.75" customHeight="1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</row>
    <row r="200" spans="1:11" ht="12.75" customHeight="1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</row>
    <row r="201" spans="1:11" ht="12.75" customHeight="1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</row>
    <row r="202" spans="1:11" ht="12.75" customHeight="1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</row>
    <row r="203" spans="1:11" ht="12.75" customHeight="1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</row>
    <row r="204" spans="1:11" ht="12.75" customHeight="1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</row>
    <row r="205" spans="1:11" ht="12.75" customHeight="1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</row>
    <row r="206" spans="1:11" ht="12.75" customHeight="1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</row>
    <row r="207" spans="1:11" ht="12.75" customHeight="1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</row>
    <row r="208" spans="1:11" ht="12.75" customHeight="1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</row>
    <row r="209" spans="1:11" ht="12.75" customHeight="1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</row>
    <row r="210" spans="1:11" ht="12.75" customHeight="1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</row>
    <row r="211" spans="1:11" ht="12.75" customHeight="1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</row>
    <row r="212" spans="1:11" ht="12.75" customHeight="1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</row>
    <row r="213" spans="1:11" ht="12.75" customHeight="1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</row>
    <row r="214" spans="1:11" ht="12.75" customHeight="1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</row>
    <row r="215" spans="1:11" ht="12.75" customHeight="1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</row>
    <row r="216" spans="1:11" ht="12.75" customHeight="1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</row>
    <row r="217" spans="1:11" ht="12.75" customHeight="1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</row>
    <row r="218" spans="1:11" ht="12.75" customHeight="1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</row>
    <row r="219" spans="1:11" ht="12.75" customHeight="1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</row>
    <row r="220" spans="1:11" ht="12.75" customHeight="1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</row>
    <row r="221" spans="1:11" ht="12.75" customHeight="1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</row>
    <row r="222" spans="1:11" ht="12.75" customHeight="1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</row>
    <row r="223" spans="1:11" ht="12.75" customHeight="1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</row>
    <row r="224" spans="1:11" ht="12.75" customHeight="1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</row>
    <row r="225" spans="1:11" ht="12.75" customHeight="1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</row>
    <row r="226" spans="1:11" ht="12.75" customHeight="1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</row>
    <row r="227" spans="1:11" ht="12.75" customHeight="1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</row>
    <row r="228" spans="1:11" ht="12.75" customHeight="1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</row>
    <row r="229" spans="1:11" ht="12.75" customHeight="1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</row>
    <row r="230" spans="1:11" ht="12.75" customHeight="1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</row>
    <row r="231" spans="1:11" ht="12.75" customHeight="1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</row>
    <row r="232" spans="1:11" ht="12.75" customHeight="1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</row>
    <row r="233" spans="1:11" ht="12.75" customHeight="1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</row>
    <row r="234" spans="1:11" ht="12.75" customHeight="1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</row>
    <row r="235" spans="1:11" ht="12.75" customHeight="1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</row>
    <row r="236" spans="1:11" ht="12.75" customHeight="1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</row>
    <row r="237" spans="1:11" ht="12.75" customHeight="1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</row>
    <row r="238" spans="1:11" ht="12.75" customHeight="1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</row>
    <row r="239" spans="1:11" ht="12.75" customHeight="1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</row>
    <row r="240" spans="1:11" ht="12.75" customHeight="1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</row>
    <row r="241" spans="1:11" ht="12.75" customHeight="1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</row>
    <row r="242" spans="1:11" ht="12.75" customHeight="1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</row>
    <row r="243" spans="1:11" ht="12.75" customHeight="1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</row>
    <row r="244" spans="1:11" ht="12.75" customHeight="1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</row>
    <row r="245" spans="1:11" ht="12.75" customHeight="1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</row>
    <row r="246" spans="1:11" ht="12.75" customHeight="1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</row>
    <row r="247" spans="1:11" ht="12.75" customHeight="1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</row>
    <row r="248" spans="1:11" ht="12.75" customHeight="1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</row>
    <row r="249" spans="1:11" ht="12.75" customHeight="1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</row>
    <row r="250" spans="1:11" ht="12.75" customHeight="1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</row>
    <row r="251" spans="1:11" ht="12.75" customHeight="1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</row>
    <row r="252" spans="1:11" ht="12.75" customHeight="1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</row>
    <row r="253" spans="1:11" ht="12.75" customHeight="1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</row>
    <row r="254" spans="1:11" ht="12.75" customHeight="1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</row>
    <row r="255" spans="1:11" ht="12.75" customHeight="1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</row>
    <row r="256" spans="1:11" ht="12.75" customHeight="1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</row>
    <row r="257" spans="1:11" ht="12.75" customHeight="1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</row>
    <row r="258" spans="1:11" ht="12.75" customHeight="1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</row>
    <row r="259" spans="1:11" ht="12.75" customHeight="1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</row>
    <row r="260" spans="1:11" ht="12.75" customHeight="1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</row>
    <row r="261" spans="1:11" ht="12.75" customHeight="1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</row>
    <row r="262" spans="1:11" ht="12.75" customHeight="1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</row>
    <row r="263" spans="1:11" ht="12.75" customHeight="1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</row>
    <row r="264" spans="1:11" ht="12.75" customHeight="1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</row>
    <row r="265" spans="1:11" ht="12.75" customHeight="1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</row>
    <row r="266" spans="1:11" ht="12.75" customHeight="1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</row>
    <row r="267" spans="1:11" ht="12.75" customHeight="1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</row>
    <row r="268" spans="1:11" ht="12.75" customHeight="1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</row>
    <row r="269" spans="1:11" ht="12.75" customHeight="1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</row>
    <row r="270" spans="1:11" ht="12.75" customHeight="1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</row>
    <row r="271" spans="1:11" ht="12.75" customHeight="1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</row>
    <row r="272" spans="1:11" ht="12.75" customHeight="1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</row>
    <row r="273" spans="1:11" ht="12.75" customHeight="1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</row>
    <row r="274" spans="1:11" ht="12.75" customHeight="1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</row>
    <row r="275" spans="1:11" ht="12.75" customHeight="1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</row>
    <row r="276" spans="1:11" ht="12.75" customHeight="1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</row>
    <row r="277" spans="1:11" ht="12.75" customHeight="1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</row>
    <row r="278" spans="1:11" ht="12.75" customHeight="1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</row>
    <row r="279" spans="1:11" ht="12.75" customHeight="1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</row>
    <row r="280" spans="1:11" ht="12.75" customHeight="1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</row>
    <row r="281" spans="1:11" ht="12.75" customHeight="1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</row>
    <row r="282" spans="1:11" ht="12.75" customHeight="1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</row>
    <row r="283" spans="1:11" ht="12.75" customHeight="1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</row>
    <row r="284" spans="1:11" ht="12.75" customHeight="1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</row>
    <row r="285" spans="1:11" ht="12.75" customHeight="1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</row>
    <row r="286" spans="1:11" ht="12.75" customHeight="1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</row>
    <row r="287" spans="1:11" ht="12.75" customHeight="1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</row>
    <row r="288" spans="1:11" ht="12.75" customHeight="1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</row>
    <row r="289" spans="1:11" ht="12.75" customHeight="1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</row>
    <row r="290" spans="1:11" ht="12.75" customHeight="1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</row>
    <row r="291" spans="1:11" ht="12.75" customHeight="1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</row>
    <row r="292" spans="1:11" ht="12.75" customHeight="1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</row>
    <row r="293" spans="1:11" ht="12.75" customHeight="1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</row>
    <row r="294" spans="1:11" ht="12.75" customHeight="1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</row>
    <row r="295" spans="1:11" ht="12.75" customHeight="1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</row>
    <row r="296" spans="1:11" ht="12.75" customHeight="1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</row>
    <row r="297" spans="1:11" ht="12.75" customHeight="1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</row>
    <row r="298" spans="1:11" ht="12.75" customHeight="1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</row>
    <row r="299" spans="1:11" ht="12.75" customHeight="1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</row>
    <row r="300" spans="1:11" ht="12.75" customHeight="1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</row>
    <row r="301" spans="1:11" ht="12.75" customHeight="1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</row>
    <row r="302" spans="1:11" ht="12.75" customHeight="1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</row>
    <row r="303" spans="1:11" ht="12.75" customHeight="1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</row>
    <row r="304" spans="1:11" ht="12.75" customHeight="1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</row>
    <row r="305" spans="1:11" ht="12.75" customHeight="1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</row>
    <row r="306" spans="1:11" ht="12.75" customHeight="1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</row>
    <row r="307" spans="1:11" ht="12.75" customHeight="1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</row>
    <row r="308" spans="1:11" ht="12.75" customHeight="1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</row>
    <row r="309" spans="1:11" ht="12.75" customHeight="1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</row>
    <row r="310" spans="1:11" ht="12.75" customHeight="1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</row>
    <row r="311" spans="1:11" ht="12.75" customHeight="1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</row>
    <row r="312" spans="1:11" ht="12.75" customHeight="1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</row>
    <row r="313" spans="1:11" ht="12.75" customHeight="1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</row>
    <row r="314" spans="1:11" ht="12.75" customHeight="1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</row>
    <row r="315" spans="1:11" ht="12.75" customHeight="1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</row>
    <row r="316" spans="1:11" ht="12.75" customHeight="1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</row>
    <row r="317" spans="1:11" ht="12.75" customHeight="1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</row>
    <row r="318" spans="1:11" ht="12.75" customHeight="1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</row>
    <row r="319" spans="1:11" ht="12.75" customHeight="1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</row>
    <row r="320" spans="1:11" ht="12.75" customHeight="1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</row>
    <row r="321" spans="1:11" ht="12.75" customHeight="1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</row>
    <row r="322" spans="1:11" ht="12.75" customHeight="1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</row>
    <row r="323" spans="1:11" ht="12.75" customHeight="1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</row>
    <row r="324" spans="1:11" ht="12.75" customHeight="1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</row>
    <row r="325" spans="1:11" ht="12.75" customHeight="1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</row>
    <row r="326" spans="1:11" ht="12.75" customHeight="1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</row>
    <row r="327" spans="1:11" ht="12.75" customHeight="1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</row>
    <row r="328" spans="1:11" ht="12.75" customHeight="1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</row>
    <row r="329" spans="1:11" ht="12.75" customHeight="1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</row>
    <row r="330" spans="1:11" ht="12.75" customHeight="1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</row>
    <row r="331" spans="1:11" ht="12.75" customHeight="1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</row>
    <row r="332" spans="1:11" ht="12.75" customHeight="1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</row>
    <row r="333" spans="1:11" ht="12.75" customHeight="1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</row>
    <row r="334" spans="1:11" ht="12.75" customHeight="1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</row>
    <row r="335" spans="1:11" ht="12.75" customHeight="1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</row>
    <row r="336" spans="1:11" ht="12.75" customHeight="1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</row>
    <row r="337" spans="1:11" ht="12.75" customHeight="1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</row>
    <row r="338" spans="1:11" ht="12.75" customHeight="1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</row>
    <row r="339" spans="1:11" ht="12.75" customHeight="1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</row>
    <row r="340" spans="1:11" ht="12.75" customHeight="1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</row>
    <row r="341" spans="1:11" ht="12.75" customHeight="1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</row>
    <row r="342" spans="1:11" ht="12.75" customHeight="1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</row>
    <row r="343" spans="1:11" ht="12.75" customHeight="1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</row>
    <row r="344" spans="1:11" ht="12.75" customHeight="1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</row>
    <row r="345" spans="1:11" ht="12.75" customHeight="1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</row>
    <row r="346" spans="1:11" ht="12.75" customHeight="1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</row>
    <row r="347" spans="1:11" ht="12.75" customHeight="1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</row>
    <row r="348" spans="1:11" ht="12.75" customHeight="1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</row>
    <row r="349" spans="1:11" ht="12.75" customHeight="1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</row>
    <row r="350" spans="1:11" ht="12.75" customHeight="1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</row>
    <row r="351" spans="1:11" ht="12.75" customHeight="1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</row>
    <row r="352" spans="1:11" ht="12.75" customHeight="1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</row>
    <row r="353" spans="1:11" ht="12.75" customHeight="1" x14ac:dyDescent="0.2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</row>
    <row r="354" spans="1:11" ht="12.75" customHeight="1" x14ac:dyDescent="0.2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</row>
    <row r="355" spans="1:11" ht="12.75" customHeight="1" x14ac:dyDescent="0.2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</row>
    <row r="356" spans="1:11" ht="12.75" customHeight="1" x14ac:dyDescent="0.2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</row>
    <row r="357" spans="1:11" ht="12.75" customHeight="1" x14ac:dyDescent="0.2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</row>
    <row r="358" spans="1:11" ht="12.75" customHeight="1" x14ac:dyDescent="0.2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</row>
    <row r="359" spans="1:11" ht="12.75" customHeight="1" x14ac:dyDescent="0.2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</row>
    <row r="360" spans="1:11" ht="12.75" customHeight="1" x14ac:dyDescent="0.2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</row>
    <row r="361" spans="1:11" ht="12.75" customHeight="1" x14ac:dyDescent="0.2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</row>
    <row r="362" spans="1:11" ht="12.75" customHeight="1" x14ac:dyDescent="0.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</row>
    <row r="363" spans="1:11" ht="12.75" customHeight="1" x14ac:dyDescent="0.2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</row>
    <row r="364" spans="1:11" ht="12.75" customHeight="1" x14ac:dyDescent="0.2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</row>
    <row r="365" spans="1:11" ht="12.75" customHeight="1" x14ac:dyDescent="0.2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</row>
    <row r="366" spans="1:11" ht="12.75" customHeight="1" x14ac:dyDescent="0.2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</row>
    <row r="367" spans="1:11" ht="12.75" customHeight="1" x14ac:dyDescent="0.2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</row>
    <row r="368" spans="1:11" ht="12.75" customHeight="1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</row>
    <row r="369" spans="1:11" ht="12.75" customHeight="1" x14ac:dyDescent="0.2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</row>
    <row r="370" spans="1:11" ht="12.75" customHeight="1" x14ac:dyDescent="0.2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</row>
    <row r="371" spans="1:11" ht="12.75" customHeight="1" x14ac:dyDescent="0.2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</row>
    <row r="372" spans="1:11" ht="12.75" customHeight="1" x14ac:dyDescent="0.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</row>
    <row r="373" spans="1:11" ht="12.75" customHeight="1" x14ac:dyDescent="0.2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</row>
    <row r="374" spans="1:11" ht="12.75" customHeight="1" x14ac:dyDescent="0.2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</row>
    <row r="375" spans="1:11" ht="12.75" customHeight="1" x14ac:dyDescent="0.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</row>
    <row r="376" spans="1:11" ht="12.75" customHeight="1" x14ac:dyDescent="0.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</row>
    <row r="377" spans="1:11" ht="12.75" customHeight="1" x14ac:dyDescent="0.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</row>
    <row r="378" spans="1:11" ht="12.75" customHeight="1" x14ac:dyDescent="0.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</row>
    <row r="379" spans="1:11" ht="12.75" customHeight="1" x14ac:dyDescent="0.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</row>
    <row r="380" spans="1:11" ht="12.75" customHeight="1" x14ac:dyDescent="0.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</row>
    <row r="381" spans="1:11" ht="12.75" customHeight="1" x14ac:dyDescent="0.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</row>
    <row r="382" spans="1:11" ht="12.75" customHeight="1" x14ac:dyDescent="0.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</row>
    <row r="383" spans="1:11" ht="12.75" customHeight="1" x14ac:dyDescent="0.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</row>
    <row r="384" spans="1:11" ht="12.75" customHeight="1" x14ac:dyDescent="0.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</row>
    <row r="385" spans="1:11" ht="12.75" customHeight="1" x14ac:dyDescent="0.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</row>
    <row r="386" spans="1:11" ht="12.75" customHeight="1" x14ac:dyDescent="0.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</row>
    <row r="387" spans="1:11" ht="12.75" customHeight="1" x14ac:dyDescent="0.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</row>
    <row r="388" spans="1:11" ht="12.75" customHeight="1" x14ac:dyDescent="0.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</row>
    <row r="389" spans="1:11" ht="12.75" customHeight="1" x14ac:dyDescent="0.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</row>
    <row r="390" spans="1:11" ht="12.75" customHeight="1" x14ac:dyDescent="0.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</row>
    <row r="391" spans="1:11" ht="12.75" customHeight="1" x14ac:dyDescent="0.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</row>
    <row r="392" spans="1:11" ht="12.75" customHeight="1" x14ac:dyDescent="0.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</row>
    <row r="393" spans="1:11" ht="12.75" customHeight="1" x14ac:dyDescent="0.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</row>
    <row r="394" spans="1:11" ht="12.75" customHeight="1" x14ac:dyDescent="0.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</row>
    <row r="395" spans="1:11" ht="12.75" customHeight="1" x14ac:dyDescent="0.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</row>
    <row r="396" spans="1:11" ht="12.75" customHeight="1" x14ac:dyDescent="0.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</row>
    <row r="397" spans="1:11" ht="12.75" customHeight="1" x14ac:dyDescent="0.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</row>
    <row r="398" spans="1:11" ht="12.75" customHeight="1" x14ac:dyDescent="0.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</row>
    <row r="399" spans="1:11" ht="12.75" customHeight="1" x14ac:dyDescent="0.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</row>
    <row r="400" spans="1:11" ht="12.75" customHeight="1" x14ac:dyDescent="0.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</row>
    <row r="401" spans="1:11" ht="12.75" customHeight="1" x14ac:dyDescent="0.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</row>
    <row r="402" spans="1:11" ht="12.75" customHeight="1" x14ac:dyDescent="0.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</row>
    <row r="403" spans="1:11" ht="12.75" customHeight="1" x14ac:dyDescent="0.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</row>
    <row r="404" spans="1:11" ht="12.75" customHeight="1" x14ac:dyDescent="0.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</row>
    <row r="405" spans="1:11" ht="12.75" customHeight="1" x14ac:dyDescent="0.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</row>
    <row r="406" spans="1:11" ht="12.75" customHeight="1" x14ac:dyDescent="0.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</row>
    <row r="407" spans="1:11" ht="12.75" customHeight="1" x14ac:dyDescent="0.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</row>
    <row r="408" spans="1:11" ht="12.75" customHeight="1" x14ac:dyDescent="0.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</row>
    <row r="409" spans="1:11" ht="12.75" customHeight="1" x14ac:dyDescent="0.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</row>
    <row r="410" spans="1:11" ht="12.75" customHeight="1" x14ac:dyDescent="0.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</row>
    <row r="411" spans="1:11" ht="12.75" customHeight="1" x14ac:dyDescent="0.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</row>
    <row r="412" spans="1:11" ht="12.75" customHeight="1" x14ac:dyDescent="0.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</row>
    <row r="413" spans="1:11" ht="12.75" customHeight="1" x14ac:dyDescent="0.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</row>
    <row r="414" spans="1:11" ht="12.75" customHeight="1" x14ac:dyDescent="0.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</row>
    <row r="415" spans="1:11" ht="12.75" customHeight="1" x14ac:dyDescent="0.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</row>
    <row r="416" spans="1:11" ht="12.75" customHeight="1" x14ac:dyDescent="0.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</row>
    <row r="417" spans="1:11" ht="12.75" customHeight="1" x14ac:dyDescent="0.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</row>
    <row r="418" spans="1:11" ht="12.75" customHeight="1" x14ac:dyDescent="0.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</row>
    <row r="419" spans="1:11" ht="12.75" customHeight="1" x14ac:dyDescent="0.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</row>
    <row r="420" spans="1:11" ht="12.75" customHeight="1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</row>
    <row r="421" spans="1:11" ht="12.75" customHeight="1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</row>
    <row r="422" spans="1:11" ht="12.75" customHeight="1" x14ac:dyDescent="0.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</row>
    <row r="423" spans="1:11" ht="12.75" customHeight="1" x14ac:dyDescent="0.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</row>
    <row r="424" spans="1:11" ht="12.75" customHeight="1" x14ac:dyDescent="0.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</row>
    <row r="425" spans="1:11" ht="12.75" customHeight="1" x14ac:dyDescent="0.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</row>
    <row r="426" spans="1:11" ht="12.75" customHeight="1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</row>
    <row r="427" spans="1:11" ht="12.75" customHeight="1" x14ac:dyDescent="0.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</row>
    <row r="428" spans="1:11" ht="12.75" customHeight="1" x14ac:dyDescent="0.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</row>
    <row r="429" spans="1:11" ht="12.75" customHeight="1" x14ac:dyDescent="0.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</row>
    <row r="430" spans="1:11" ht="12.75" customHeight="1" x14ac:dyDescent="0.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</row>
    <row r="431" spans="1:11" ht="12.75" customHeight="1" x14ac:dyDescent="0.2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</row>
    <row r="432" spans="1:11" ht="12.75" customHeight="1" x14ac:dyDescent="0.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</row>
    <row r="433" spans="1:11" ht="12.75" customHeight="1" x14ac:dyDescent="0.2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</row>
    <row r="434" spans="1:11" ht="12.75" customHeight="1" x14ac:dyDescent="0.2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</row>
    <row r="435" spans="1:11" ht="12.75" customHeight="1" x14ac:dyDescent="0.2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</row>
    <row r="436" spans="1:11" ht="12.75" customHeight="1" x14ac:dyDescent="0.2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</row>
    <row r="437" spans="1:11" ht="12.75" customHeight="1" x14ac:dyDescent="0.2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</row>
    <row r="438" spans="1:11" ht="12.75" customHeight="1" x14ac:dyDescent="0.2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</row>
    <row r="439" spans="1:11" ht="12.75" customHeight="1" x14ac:dyDescent="0.2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</row>
    <row r="440" spans="1:11" ht="12.75" customHeight="1" x14ac:dyDescent="0.2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</row>
    <row r="441" spans="1:11" ht="12.75" customHeight="1" x14ac:dyDescent="0.2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</row>
    <row r="442" spans="1:11" ht="12.75" customHeight="1" x14ac:dyDescent="0.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</row>
    <row r="443" spans="1:11" ht="12.75" customHeight="1" x14ac:dyDescent="0.2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</row>
    <row r="444" spans="1:11" ht="12.75" customHeight="1" x14ac:dyDescent="0.2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</row>
    <row r="445" spans="1:11" ht="12.75" customHeight="1" x14ac:dyDescent="0.2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</row>
    <row r="446" spans="1:11" ht="12.75" customHeight="1" x14ac:dyDescent="0.2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</row>
    <row r="447" spans="1:11" ht="12.75" customHeight="1" x14ac:dyDescent="0.2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</row>
    <row r="448" spans="1:11" ht="12.75" customHeight="1" x14ac:dyDescent="0.2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</row>
    <row r="449" spans="1:11" ht="12.75" customHeight="1" x14ac:dyDescent="0.2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</row>
    <row r="450" spans="1:11" ht="12.75" customHeight="1" x14ac:dyDescent="0.2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</row>
    <row r="451" spans="1:11" ht="12.75" customHeight="1" x14ac:dyDescent="0.2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</row>
    <row r="452" spans="1:11" ht="12.75" customHeight="1" x14ac:dyDescent="0.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</row>
    <row r="453" spans="1:11" ht="12.75" customHeight="1" x14ac:dyDescent="0.2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</row>
    <row r="454" spans="1:11" ht="12.75" customHeight="1" x14ac:dyDescent="0.2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</row>
    <row r="455" spans="1:11" ht="12.75" customHeight="1" x14ac:dyDescent="0.2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</row>
    <row r="456" spans="1:11" ht="12.75" customHeight="1" x14ac:dyDescent="0.2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</row>
    <row r="457" spans="1:11" ht="12.75" customHeight="1" x14ac:dyDescent="0.2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</row>
    <row r="458" spans="1:11" ht="12.75" customHeight="1" x14ac:dyDescent="0.2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</row>
    <row r="459" spans="1:11" ht="12.75" customHeight="1" x14ac:dyDescent="0.2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</row>
    <row r="460" spans="1:11" ht="12.75" customHeight="1" x14ac:dyDescent="0.2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</row>
    <row r="461" spans="1:11" ht="12.75" customHeight="1" x14ac:dyDescent="0.2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</row>
    <row r="462" spans="1:11" ht="12.75" customHeight="1" x14ac:dyDescent="0.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</row>
    <row r="463" spans="1:11" ht="12.75" customHeight="1" x14ac:dyDescent="0.2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</row>
    <row r="464" spans="1:11" ht="12.75" customHeight="1" x14ac:dyDescent="0.2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</row>
    <row r="465" spans="1:11" ht="12.75" customHeight="1" x14ac:dyDescent="0.2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</row>
    <row r="466" spans="1:11" ht="12.75" customHeight="1" x14ac:dyDescent="0.2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</row>
    <row r="467" spans="1:11" ht="12.75" customHeight="1" x14ac:dyDescent="0.2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</row>
    <row r="468" spans="1:11" ht="12.75" customHeight="1" x14ac:dyDescent="0.2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</row>
    <row r="469" spans="1:11" ht="12.75" customHeight="1" x14ac:dyDescent="0.2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</row>
    <row r="470" spans="1:11" ht="12.75" customHeight="1" x14ac:dyDescent="0.2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</row>
    <row r="471" spans="1:11" ht="12.75" customHeight="1" x14ac:dyDescent="0.2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</row>
    <row r="472" spans="1:11" ht="12.75" customHeight="1" x14ac:dyDescent="0.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</row>
    <row r="473" spans="1:11" ht="12.75" customHeight="1" x14ac:dyDescent="0.2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</row>
    <row r="474" spans="1:11" ht="12.75" customHeight="1" x14ac:dyDescent="0.2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</row>
    <row r="475" spans="1:11" ht="12.75" customHeight="1" x14ac:dyDescent="0.2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</row>
    <row r="476" spans="1:11" ht="12.75" customHeight="1" x14ac:dyDescent="0.2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</row>
    <row r="477" spans="1:11" ht="12.75" customHeight="1" x14ac:dyDescent="0.2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</row>
    <row r="478" spans="1:11" ht="12.75" customHeight="1" x14ac:dyDescent="0.2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</row>
    <row r="479" spans="1:11" ht="12.75" customHeight="1" x14ac:dyDescent="0.2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</row>
    <row r="480" spans="1:11" ht="12.75" customHeight="1" x14ac:dyDescent="0.2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</row>
    <row r="481" spans="1:11" ht="12.75" customHeight="1" x14ac:dyDescent="0.2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</row>
    <row r="482" spans="1:11" ht="12.75" customHeight="1" x14ac:dyDescent="0.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</row>
    <row r="483" spans="1:11" ht="12.75" customHeight="1" x14ac:dyDescent="0.2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</row>
    <row r="484" spans="1:11" ht="12.75" customHeight="1" x14ac:dyDescent="0.2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</row>
    <row r="485" spans="1:11" ht="12.75" customHeight="1" x14ac:dyDescent="0.2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</row>
    <row r="486" spans="1:11" ht="12.75" customHeight="1" x14ac:dyDescent="0.2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</row>
    <row r="487" spans="1:11" ht="12.75" customHeight="1" x14ac:dyDescent="0.2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</row>
    <row r="488" spans="1:11" ht="12.75" customHeight="1" x14ac:dyDescent="0.2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</row>
    <row r="489" spans="1:11" ht="12.75" customHeight="1" x14ac:dyDescent="0.2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</row>
    <row r="490" spans="1:11" ht="12.75" customHeight="1" x14ac:dyDescent="0.2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</row>
    <row r="491" spans="1:11" ht="12.75" customHeight="1" x14ac:dyDescent="0.2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</row>
    <row r="492" spans="1:11" ht="12.75" customHeight="1" x14ac:dyDescent="0.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</row>
    <row r="493" spans="1:11" ht="12.75" customHeight="1" x14ac:dyDescent="0.2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</row>
    <row r="494" spans="1:11" ht="12.75" customHeight="1" x14ac:dyDescent="0.2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</row>
    <row r="495" spans="1:11" ht="12.75" customHeight="1" x14ac:dyDescent="0.2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</row>
    <row r="496" spans="1:11" ht="12.75" customHeight="1" x14ac:dyDescent="0.2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</row>
    <row r="497" spans="1:11" ht="12.75" customHeight="1" x14ac:dyDescent="0.2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</row>
    <row r="498" spans="1:11" ht="12.75" customHeight="1" x14ac:dyDescent="0.2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</row>
    <row r="499" spans="1:11" ht="12.75" customHeight="1" x14ac:dyDescent="0.2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</row>
    <row r="500" spans="1:11" ht="12.75" customHeight="1" x14ac:dyDescent="0.2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</row>
    <row r="501" spans="1:11" ht="12.75" customHeight="1" x14ac:dyDescent="0.2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</row>
    <row r="502" spans="1:11" ht="12.75" customHeight="1" x14ac:dyDescent="0.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</row>
    <row r="503" spans="1:11" ht="12.75" customHeight="1" x14ac:dyDescent="0.2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</row>
    <row r="504" spans="1:11" ht="12.75" customHeight="1" x14ac:dyDescent="0.2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</row>
    <row r="505" spans="1:11" ht="12.75" customHeight="1" x14ac:dyDescent="0.2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</row>
    <row r="506" spans="1:11" ht="12.75" customHeight="1" x14ac:dyDescent="0.2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</row>
    <row r="507" spans="1:11" ht="12.75" customHeight="1" x14ac:dyDescent="0.2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</row>
    <row r="508" spans="1:11" ht="12.75" customHeight="1" x14ac:dyDescent="0.2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</row>
    <row r="509" spans="1:11" ht="12.75" customHeight="1" x14ac:dyDescent="0.2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</row>
    <row r="510" spans="1:11" ht="12.75" customHeight="1" x14ac:dyDescent="0.2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</row>
    <row r="511" spans="1:11" ht="12.75" customHeight="1" x14ac:dyDescent="0.2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</row>
    <row r="512" spans="1:11" ht="12.75" customHeight="1" x14ac:dyDescent="0.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</row>
    <row r="513" spans="1:11" ht="12.75" customHeight="1" x14ac:dyDescent="0.2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</row>
    <row r="514" spans="1:11" ht="12.75" customHeight="1" x14ac:dyDescent="0.2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</row>
    <row r="515" spans="1:11" ht="12.75" customHeight="1" x14ac:dyDescent="0.2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</row>
    <row r="516" spans="1:11" ht="12.75" customHeight="1" x14ac:dyDescent="0.2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</row>
    <row r="517" spans="1:11" ht="12.75" customHeight="1" x14ac:dyDescent="0.2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</row>
    <row r="518" spans="1:11" ht="12.75" customHeight="1" x14ac:dyDescent="0.2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</row>
    <row r="519" spans="1:11" ht="12.75" customHeight="1" x14ac:dyDescent="0.2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</row>
    <row r="520" spans="1:11" ht="12.75" customHeight="1" x14ac:dyDescent="0.2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</row>
    <row r="521" spans="1:11" ht="12.75" customHeight="1" x14ac:dyDescent="0.2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</row>
    <row r="522" spans="1:11" ht="12.75" customHeight="1" x14ac:dyDescent="0.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</row>
    <row r="523" spans="1:11" ht="12.75" customHeight="1" x14ac:dyDescent="0.2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</row>
    <row r="524" spans="1:11" ht="12.75" customHeight="1" x14ac:dyDescent="0.2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</row>
    <row r="525" spans="1:11" ht="12.75" customHeight="1" x14ac:dyDescent="0.2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</row>
    <row r="526" spans="1:11" ht="12.75" customHeight="1" x14ac:dyDescent="0.2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</row>
    <row r="527" spans="1:11" ht="12.75" customHeight="1" x14ac:dyDescent="0.2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</row>
    <row r="528" spans="1:11" ht="12.75" customHeight="1" x14ac:dyDescent="0.2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</row>
    <row r="529" spans="1:11" ht="12.75" customHeight="1" x14ac:dyDescent="0.2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</row>
    <row r="530" spans="1:11" ht="12.75" customHeight="1" x14ac:dyDescent="0.2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</row>
    <row r="531" spans="1:11" ht="12.75" customHeight="1" x14ac:dyDescent="0.2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</row>
    <row r="532" spans="1:11" ht="12.75" customHeight="1" x14ac:dyDescent="0.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</row>
    <row r="533" spans="1:11" ht="12.75" customHeight="1" x14ac:dyDescent="0.2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</row>
    <row r="534" spans="1:11" ht="12.75" customHeight="1" x14ac:dyDescent="0.2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</row>
    <row r="535" spans="1:11" ht="12.75" customHeight="1" x14ac:dyDescent="0.2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</row>
    <row r="536" spans="1:11" ht="12.75" customHeight="1" x14ac:dyDescent="0.2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</row>
    <row r="537" spans="1:11" ht="12.75" customHeight="1" x14ac:dyDescent="0.2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</row>
    <row r="538" spans="1:11" ht="12.75" customHeight="1" x14ac:dyDescent="0.2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</row>
    <row r="539" spans="1:11" ht="12.75" customHeight="1" x14ac:dyDescent="0.2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</row>
    <row r="540" spans="1:11" ht="12.75" customHeight="1" x14ac:dyDescent="0.2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</row>
    <row r="541" spans="1:11" ht="12.75" customHeight="1" x14ac:dyDescent="0.2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</row>
    <row r="542" spans="1:11" ht="12.75" customHeight="1" x14ac:dyDescent="0.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</row>
    <row r="543" spans="1:11" ht="12.75" customHeight="1" x14ac:dyDescent="0.2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</row>
    <row r="544" spans="1:11" ht="12.75" customHeight="1" x14ac:dyDescent="0.2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</row>
    <row r="545" spans="1:11" ht="12.75" customHeight="1" x14ac:dyDescent="0.2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</row>
    <row r="546" spans="1:11" ht="12.75" customHeight="1" x14ac:dyDescent="0.2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</row>
    <row r="547" spans="1:11" ht="12.75" customHeight="1" x14ac:dyDescent="0.2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</row>
    <row r="548" spans="1:11" ht="12.75" customHeight="1" x14ac:dyDescent="0.2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</row>
    <row r="549" spans="1:11" ht="12.75" customHeight="1" x14ac:dyDescent="0.2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</row>
    <row r="550" spans="1:11" ht="12.75" customHeight="1" x14ac:dyDescent="0.2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</row>
    <row r="551" spans="1:11" ht="12.75" customHeight="1" x14ac:dyDescent="0.2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</row>
    <row r="552" spans="1:11" ht="12.75" customHeight="1" x14ac:dyDescent="0.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</row>
    <row r="553" spans="1:11" ht="12.75" customHeight="1" x14ac:dyDescent="0.2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</row>
    <row r="554" spans="1:11" ht="12.75" customHeight="1" x14ac:dyDescent="0.2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</row>
    <row r="555" spans="1:11" ht="12.75" customHeight="1" x14ac:dyDescent="0.2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</row>
    <row r="556" spans="1:11" ht="12.75" customHeight="1" x14ac:dyDescent="0.2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</row>
    <row r="557" spans="1:11" ht="12.75" customHeight="1" x14ac:dyDescent="0.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</row>
    <row r="558" spans="1:11" ht="12.75" customHeight="1" x14ac:dyDescent="0.2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</row>
    <row r="559" spans="1:11" ht="12.75" customHeight="1" x14ac:dyDescent="0.2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</row>
    <row r="560" spans="1:11" ht="12.75" customHeight="1" x14ac:dyDescent="0.2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</row>
    <row r="561" spans="1:11" ht="12.75" customHeight="1" x14ac:dyDescent="0.2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</row>
    <row r="562" spans="1:11" ht="12.75" customHeight="1" x14ac:dyDescent="0.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</row>
    <row r="563" spans="1:11" ht="12.75" customHeight="1" x14ac:dyDescent="0.2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</row>
    <row r="564" spans="1:11" ht="12.75" customHeight="1" x14ac:dyDescent="0.2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</row>
    <row r="565" spans="1:11" ht="12.75" customHeight="1" x14ac:dyDescent="0.2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</row>
    <row r="566" spans="1:11" ht="12.75" customHeight="1" x14ac:dyDescent="0.2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</row>
    <row r="567" spans="1:11" ht="12.75" customHeight="1" x14ac:dyDescent="0.2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</row>
    <row r="568" spans="1:11" ht="12.75" customHeight="1" x14ac:dyDescent="0.2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</row>
    <row r="569" spans="1:11" ht="12.75" customHeight="1" x14ac:dyDescent="0.2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</row>
    <row r="570" spans="1:11" ht="12.75" customHeight="1" x14ac:dyDescent="0.2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</row>
    <row r="571" spans="1:11" ht="12.75" customHeight="1" x14ac:dyDescent="0.2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</row>
    <row r="572" spans="1:11" ht="12.75" customHeight="1" x14ac:dyDescent="0.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</row>
    <row r="573" spans="1:11" ht="12.75" customHeight="1" x14ac:dyDescent="0.2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</row>
    <row r="574" spans="1:11" ht="12.75" customHeight="1" x14ac:dyDescent="0.2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</row>
    <row r="575" spans="1:11" ht="12.75" customHeight="1" x14ac:dyDescent="0.2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</row>
    <row r="576" spans="1:11" ht="12.75" customHeight="1" x14ac:dyDescent="0.2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</row>
    <row r="577" spans="1:11" ht="12.75" customHeight="1" x14ac:dyDescent="0.2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</row>
    <row r="578" spans="1:11" ht="12.75" customHeight="1" x14ac:dyDescent="0.2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</row>
    <row r="579" spans="1:11" ht="12.75" customHeight="1" x14ac:dyDescent="0.2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</row>
    <row r="580" spans="1:11" ht="12.75" customHeight="1" x14ac:dyDescent="0.2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</row>
    <row r="581" spans="1:11" ht="12.75" customHeight="1" x14ac:dyDescent="0.2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</row>
    <row r="582" spans="1:11" ht="12.75" customHeight="1" x14ac:dyDescent="0.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</row>
    <row r="583" spans="1:11" ht="12.75" customHeight="1" x14ac:dyDescent="0.2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</row>
    <row r="584" spans="1:11" ht="12.75" customHeight="1" x14ac:dyDescent="0.2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</row>
    <row r="585" spans="1:11" ht="12.75" customHeight="1" x14ac:dyDescent="0.2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</row>
    <row r="586" spans="1:11" ht="12.75" customHeight="1" x14ac:dyDescent="0.2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</row>
    <row r="587" spans="1:11" ht="12.75" customHeight="1" x14ac:dyDescent="0.2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</row>
    <row r="588" spans="1:11" ht="12.75" customHeight="1" x14ac:dyDescent="0.2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</row>
    <row r="589" spans="1:11" ht="12.75" customHeight="1" x14ac:dyDescent="0.2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</row>
    <row r="590" spans="1:11" ht="12.75" customHeight="1" x14ac:dyDescent="0.2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</row>
    <row r="591" spans="1:11" ht="12.75" customHeight="1" x14ac:dyDescent="0.2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</row>
    <row r="592" spans="1:11" ht="12.75" customHeight="1" x14ac:dyDescent="0.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</row>
    <row r="593" spans="1:11" ht="12.75" customHeight="1" x14ac:dyDescent="0.2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</row>
    <row r="594" spans="1:11" ht="12.75" customHeight="1" x14ac:dyDescent="0.2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</row>
    <row r="595" spans="1:11" ht="12.75" customHeight="1" x14ac:dyDescent="0.2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</row>
    <row r="596" spans="1:11" ht="12.75" customHeight="1" x14ac:dyDescent="0.2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</row>
    <row r="597" spans="1:11" ht="12.75" customHeight="1" x14ac:dyDescent="0.2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</row>
    <row r="598" spans="1:11" ht="12.75" customHeight="1" x14ac:dyDescent="0.2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</row>
    <row r="599" spans="1:11" ht="12.75" customHeight="1" x14ac:dyDescent="0.2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</row>
    <row r="600" spans="1:11" ht="12.75" customHeight="1" x14ac:dyDescent="0.2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</row>
    <row r="601" spans="1:11" ht="12.75" customHeight="1" x14ac:dyDescent="0.2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</row>
    <row r="602" spans="1:11" ht="12.75" customHeight="1" x14ac:dyDescent="0.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</row>
    <row r="603" spans="1:11" ht="12.75" customHeight="1" x14ac:dyDescent="0.2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</row>
    <row r="604" spans="1:11" ht="12.75" customHeight="1" x14ac:dyDescent="0.2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</row>
    <row r="605" spans="1:11" ht="12.75" customHeight="1" x14ac:dyDescent="0.2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</row>
    <row r="606" spans="1:11" ht="12.75" customHeight="1" x14ac:dyDescent="0.2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</row>
    <row r="607" spans="1:11" ht="12.75" customHeight="1" x14ac:dyDescent="0.2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</row>
    <row r="608" spans="1:11" ht="12.75" customHeight="1" x14ac:dyDescent="0.2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</row>
    <row r="609" spans="1:11" ht="12.75" customHeight="1" x14ac:dyDescent="0.2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</row>
    <row r="610" spans="1:11" ht="12.75" customHeight="1" x14ac:dyDescent="0.2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</row>
    <row r="611" spans="1:11" ht="12.75" customHeight="1" x14ac:dyDescent="0.2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</row>
    <row r="612" spans="1:11" ht="12.75" customHeight="1" x14ac:dyDescent="0.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</row>
    <row r="613" spans="1:11" ht="12.75" customHeight="1" x14ac:dyDescent="0.2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</row>
    <row r="614" spans="1:11" ht="12.75" customHeight="1" x14ac:dyDescent="0.2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</row>
    <row r="615" spans="1:11" ht="12.75" customHeight="1" x14ac:dyDescent="0.2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</row>
    <row r="616" spans="1:11" ht="12.75" customHeight="1" x14ac:dyDescent="0.2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</row>
    <row r="617" spans="1:11" ht="12.75" customHeight="1" x14ac:dyDescent="0.2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</row>
    <row r="618" spans="1:11" ht="12.75" customHeight="1" x14ac:dyDescent="0.2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</row>
    <row r="619" spans="1:11" ht="12.75" customHeight="1" x14ac:dyDescent="0.2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</row>
    <row r="620" spans="1:11" ht="12.75" customHeight="1" x14ac:dyDescent="0.2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</row>
    <row r="621" spans="1:11" ht="12.75" customHeight="1" x14ac:dyDescent="0.2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</row>
    <row r="622" spans="1:11" ht="12.75" customHeight="1" x14ac:dyDescent="0.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</row>
    <row r="623" spans="1:11" ht="12.75" customHeight="1" x14ac:dyDescent="0.2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</row>
    <row r="624" spans="1:11" ht="12.75" customHeight="1" x14ac:dyDescent="0.2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</row>
    <row r="625" spans="1:11" ht="12.75" customHeight="1" x14ac:dyDescent="0.2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</row>
    <row r="626" spans="1:11" ht="12.75" customHeight="1" x14ac:dyDescent="0.2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</row>
    <row r="627" spans="1:11" ht="12.75" customHeight="1" x14ac:dyDescent="0.2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</row>
    <row r="628" spans="1:11" ht="12.75" customHeight="1" x14ac:dyDescent="0.2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</row>
    <row r="629" spans="1:11" ht="12.75" customHeight="1" x14ac:dyDescent="0.2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</row>
    <row r="630" spans="1:11" ht="12.75" customHeight="1" x14ac:dyDescent="0.2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</row>
    <row r="631" spans="1:11" ht="12.75" customHeight="1" x14ac:dyDescent="0.2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</row>
    <row r="632" spans="1:11" ht="12.75" customHeight="1" x14ac:dyDescent="0.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</row>
    <row r="633" spans="1:11" ht="12.75" customHeight="1" x14ac:dyDescent="0.2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</row>
    <row r="634" spans="1:11" ht="12.75" customHeight="1" x14ac:dyDescent="0.2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</row>
    <row r="635" spans="1:11" ht="12.75" customHeight="1" x14ac:dyDescent="0.2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</row>
    <row r="636" spans="1:11" ht="12.75" customHeight="1" x14ac:dyDescent="0.2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</row>
    <row r="637" spans="1:11" ht="12.75" customHeight="1" x14ac:dyDescent="0.2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</row>
    <row r="638" spans="1:11" ht="12.75" customHeight="1" x14ac:dyDescent="0.2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</row>
    <row r="639" spans="1:11" ht="12.75" customHeight="1" x14ac:dyDescent="0.2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</row>
    <row r="640" spans="1:11" ht="12.75" customHeight="1" x14ac:dyDescent="0.2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</row>
    <row r="641" spans="1:11" ht="12.75" customHeight="1" x14ac:dyDescent="0.2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</row>
    <row r="642" spans="1:11" ht="12.75" customHeight="1" x14ac:dyDescent="0.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</row>
    <row r="643" spans="1:11" ht="12.75" customHeight="1" x14ac:dyDescent="0.2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</row>
    <row r="644" spans="1:11" ht="12.75" customHeight="1" x14ac:dyDescent="0.2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</row>
    <row r="645" spans="1:11" ht="12.75" customHeight="1" x14ac:dyDescent="0.2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</row>
    <row r="646" spans="1:11" ht="12.75" customHeight="1" x14ac:dyDescent="0.2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</row>
    <row r="647" spans="1:11" ht="12.75" customHeight="1" x14ac:dyDescent="0.2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</row>
    <row r="648" spans="1:11" ht="12.75" customHeight="1" x14ac:dyDescent="0.2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</row>
    <row r="649" spans="1:11" ht="12.75" customHeight="1" x14ac:dyDescent="0.2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</row>
    <row r="650" spans="1:11" ht="12.75" customHeight="1" x14ac:dyDescent="0.2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</row>
    <row r="651" spans="1:11" ht="12.75" customHeight="1" x14ac:dyDescent="0.2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</row>
    <row r="652" spans="1:11" ht="12.75" customHeight="1" x14ac:dyDescent="0.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</row>
    <row r="653" spans="1:11" ht="12.75" customHeight="1" x14ac:dyDescent="0.2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</row>
    <row r="654" spans="1:11" ht="12.75" customHeight="1" x14ac:dyDescent="0.2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</row>
    <row r="655" spans="1:11" ht="12.75" customHeight="1" x14ac:dyDescent="0.2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</row>
    <row r="656" spans="1:11" ht="12.75" customHeight="1" x14ac:dyDescent="0.2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</row>
    <row r="657" spans="1:11" ht="12.75" customHeight="1" x14ac:dyDescent="0.2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</row>
    <row r="658" spans="1:11" ht="12.75" customHeight="1" x14ac:dyDescent="0.2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</row>
    <row r="659" spans="1:11" ht="12.75" customHeight="1" x14ac:dyDescent="0.2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</row>
    <row r="660" spans="1:11" ht="12.75" customHeight="1" x14ac:dyDescent="0.2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</row>
    <row r="661" spans="1:11" ht="12.75" customHeight="1" x14ac:dyDescent="0.2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</row>
    <row r="662" spans="1:11" ht="12.75" customHeight="1" x14ac:dyDescent="0.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</row>
    <row r="663" spans="1:11" ht="12.75" customHeight="1" x14ac:dyDescent="0.2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</row>
    <row r="664" spans="1:11" ht="12.75" customHeight="1" x14ac:dyDescent="0.2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</row>
    <row r="665" spans="1:11" ht="12.75" customHeight="1" x14ac:dyDescent="0.2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</row>
    <row r="666" spans="1:11" ht="12.75" customHeight="1" x14ac:dyDescent="0.2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</row>
    <row r="667" spans="1:11" ht="12.75" customHeight="1" x14ac:dyDescent="0.2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</row>
    <row r="668" spans="1:11" ht="12.75" customHeight="1" x14ac:dyDescent="0.2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</row>
    <row r="669" spans="1:11" ht="12.75" customHeight="1" x14ac:dyDescent="0.2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</row>
    <row r="670" spans="1:11" ht="12.75" customHeight="1" x14ac:dyDescent="0.2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</row>
    <row r="671" spans="1:11" ht="12.75" customHeight="1" x14ac:dyDescent="0.2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</row>
    <row r="672" spans="1:11" ht="12.75" customHeight="1" x14ac:dyDescent="0.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</row>
    <row r="673" spans="1:11" ht="12.75" customHeight="1" x14ac:dyDescent="0.2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</row>
    <row r="674" spans="1:11" ht="12.75" customHeight="1" x14ac:dyDescent="0.2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</row>
    <row r="675" spans="1:11" ht="12.75" customHeight="1" x14ac:dyDescent="0.2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</row>
    <row r="676" spans="1:11" ht="12.75" customHeight="1" x14ac:dyDescent="0.2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</row>
    <row r="677" spans="1:11" ht="12.75" customHeight="1" x14ac:dyDescent="0.2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</row>
    <row r="678" spans="1:11" ht="12.75" customHeight="1" x14ac:dyDescent="0.2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</row>
    <row r="679" spans="1:11" ht="12.75" customHeight="1" x14ac:dyDescent="0.2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</row>
    <row r="680" spans="1:11" ht="12.75" customHeight="1" x14ac:dyDescent="0.2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</row>
    <row r="681" spans="1:11" ht="12.75" customHeight="1" x14ac:dyDescent="0.2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</row>
    <row r="682" spans="1:11" ht="12.75" customHeight="1" x14ac:dyDescent="0.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</row>
    <row r="683" spans="1:11" ht="12.75" customHeight="1" x14ac:dyDescent="0.2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</row>
    <row r="684" spans="1:11" ht="12.75" customHeight="1" x14ac:dyDescent="0.2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</row>
    <row r="685" spans="1:11" ht="12.75" customHeight="1" x14ac:dyDescent="0.2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</row>
    <row r="686" spans="1:11" ht="12.75" customHeight="1" x14ac:dyDescent="0.2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</row>
    <row r="687" spans="1:11" ht="12.75" customHeight="1" x14ac:dyDescent="0.2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</row>
    <row r="688" spans="1:11" ht="12.75" customHeight="1" x14ac:dyDescent="0.2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</row>
    <row r="689" spans="1:11" ht="12.75" customHeight="1" x14ac:dyDescent="0.2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</row>
    <row r="690" spans="1:11" ht="12.75" customHeight="1" x14ac:dyDescent="0.2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</row>
    <row r="691" spans="1:11" ht="12.75" customHeight="1" x14ac:dyDescent="0.2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</row>
    <row r="692" spans="1:11" ht="12.75" customHeight="1" x14ac:dyDescent="0.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</row>
    <row r="693" spans="1:11" ht="12.75" customHeight="1" x14ac:dyDescent="0.2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</row>
    <row r="694" spans="1:11" ht="12.75" customHeight="1" x14ac:dyDescent="0.2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</row>
    <row r="695" spans="1:11" ht="12.75" customHeight="1" x14ac:dyDescent="0.2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</row>
    <row r="696" spans="1:11" ht="12.75" customHeight="1" x14ac:dyDescent="0.2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</row>
    <row r="697" spans="1:11" ht="12.75" customHeight="1" x14ac:dyDescent="0.2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</row>
    <row r="698" spans="1:11" ht="12.75" customHeight="1" x14ac:dyDescent="0.2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</row>
    <row r="699" spans="1:11" ht="12.75" customHeight="1" x14ac:dyDescent="0.2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</row>
    <row r="700" spans="1:11" ht="12.75" customHeight="1" x14ac:dyDescent="0.2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</row>
    <row r="701" spans="1:11" ht="12.75" customHeight="1" x14ac:dyDescent="0.2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</row>
    <row r="702" spans="1:11" ht="12.75" customHeight="1" x14ac:dyDescent="0.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</row>
    <row r="703" spans="1:11" ht="12.75" customHeight="1" x14ac:dyDescent="0.2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</row>
    <row r="704" spans="1:11" ht="12.75" customHeight="1" x14ac:dyDescent="0.2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</row>
    <row r="705" spans="1:11" ht="12.75" customHeight="1" x14ac:dyDescent="0.2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</row>
    <row r="706" spans="1:11" ht="12.75" customHeight="1" x14ac:dyDescent="0.2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</row>
    <row r="707" spans="1:11" ht="12.75" customHeight="1" x14ac:dyDescent="0.2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</row>
    <row r="708" spans="1:11" ht="12.75" customHeight="1" x14ac:dyDescent="0.2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</row>
    <row r="709" spans="1:11" ht="12.75" customHeight="1" x14ac:dyDescent="0.2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</row>
    <row r="710" spans="1:11" ht="12.75" customHeight="1" x14ac:dyDescent="0.2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</row>
    <row r="711" spans="1:11" ht="12.75" customHeight="1" x14ac:dyDescent="0.2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</row>
    <row r="712" spans="1:11" ht="12.75" customHeight="1" x14ac:dyDescent="0.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</row>
    <row r="713" spans="1:11" ht="12.75" customHeight="1" x14ac:dyDescent="0.2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</row>
    <row r="714" spans="1:11" ht="12.75" customHeight="1" x14ac:dyDescent="0.2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</row>
    <row r="715" spans="1:11" ht="12.75" customHeight="1" x14ac:dyDescent="0.2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</row>
    <row r="716" spans="1:11" ht="12.75" customHeight="1" x14ac:dyDescent="0.2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</row>
    <row r="717" spans="1:11" ht="12.75" customHeight="1" x14ac:dyDescent="0.2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</row>
    <row r="718" spans="1:11" ht="12.75" customHeight="1" x14ac:dyDescent="0.2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</row>
    <row r="719" spans="1:11" ht="12.75" customHeight="1" x14ac:dyDescent="0.2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</row>
    <row r="720" spans="1:11" ht="12.75" customHeight="1" x14ac:dyDescent="0.2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</row>
    <row r="721" spans="1:11" ht="12.75" customHeight="1" x14ac:dyDescent="0.2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</row>
    <row r="722" spans="1:11" ht="12.75" customHeight="1" x14ac:dyDescent="0.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</row>
    <row r="723" spans="1:11" ht="12.75" customHeight="1" x14ac:dyDescent="0.2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</row>
    <row r="724" spans="1:11" ht="12.75" customHeight="1" x14ac:dyDescent="0.2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</row>
    <row r="725" spans="1:11" ht="12.75" customHeight="1" x14ac:dyDescent="0.2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</row>
    <row r="726" spans="1:11" ht="12.75" customHeight="1" x14ac:dyDescent="0.2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</row>
    <row r="727" spans="1:11" ht="12.75" customHeight="1" x14ac:dyDescent="0.2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</row>
    <row r="728" spans="1:11" ht="12.75" customHeight="1" x14ac:dyDescent="0.2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</row>
    <row r="729" spans="1:11" ht="12.75" customHeight="1" x14ac:dyDescent="0.2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</row>
    <row r="730" spans="1:11" ht="12.75" customHeight="1" x14ac:dyDescent="0.2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</row>
    <row r="731" spans="1:11" ht="12.75" customHeight="1" x14ac:dyDescent="0.2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</row>
    <row r="732" spans="1:11" ht="12.75" customHeight="1" x14ac:dyDescent="0.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</row>
    <row r="733" spans="1:11" ht="12.75" customHeight="1" x14ac:dyDescent="0.2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</row>
    <row r="734" spans="1:11" ht="12.75" customHeight="1" x14ac:dyDescent="0.2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</row>
    <row r="735" spans="1:11" ht="12.75" customHeight="1" x14ac:dyDescent="0.2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</row>
    <row r="736" spans="1:11" ht="12.75" customHeight="1" x14ac:dyDescent="0.2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</row>
    <row r="737" spans="1:11" ht="12.75" customHeight="1" x14ac:dyDescent="0.2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</row>
    <row r="738" spans="1:11" ht="12.75" customHeight="1" x14ac:dyDescent="0.2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</row>
    <row r="739" spans="1:11" ht="12.75" customHeight="1" x14ac:dyDescent="0.2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</row>
    <row r="740" spans="1:11" ht="12.75" customHeight="1" x14ac:dyDescent="0.2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</row>
    <row r="741" spans="1:11" ht="12.75" customHeight="1" x14ac:dyDescent="0.2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</row>
    <row r="742" spans="1:11" ht="12.75" customHeight="1" x14ac:dyDescent="0.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</row>
    <row r="743" spans="1:11" ht="12.75" customHeight="1" x14ac:dyDescent="0.2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</row>
    <row r="744" spans="1:11" ht="12.75" customHeight="1" x14ac:dyDescent="0.2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</row>
    <row r="745" spans="1:11" ht="12.75" customHeight="1" x14ac:dyDescent="0.2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</row>
    <row r="746" spans="1:11" ht="12.75" customHeight="1" x14ac:dyDescent="0.2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</row>
    <row r="747" spans="1:11" ht="12.75" customHeight="1" x14ac:dyDescent="0.2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</row>
    <row r="748" spans="1:11" ht="12.75" customHeight="1" x14ac:dyDescent="0.2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</row>
    <row r="749" spans="1:11" ht="12.75" customHeight="1" x14ac:dyDescent="0.2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</row>
    <row r="750" spans="1:11" ht="12.75" customHeight="1" x14ac:dyDescent="0.2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</row>
    <row r="751" spans="1:11" ht="12.75" customHeight="1" x14ac:dyDescent="0.2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</row>
    <row r="752" spans="1:11" ht="12.75" customHeight="1" x14ac:dyDescent="0.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</row>
    <row r="753" spans="1:11" ht="12.75" customHeight="1" x14ac:dyDescent="0.2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</row>
    <row r="754" spans="1:11" ht="12.75" customHeight="1" x14ac:dyDescent="0.2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</row>
    <row r="755" spans="1:11" ht="12.75" customHeight="1" x14ac:dyDescent="0.2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</row>
    <row r="756" spans="1:11" ht="12.75" customHeight="1" x14ac:dyDescent="0.2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</row>
    <row r="757" spans="1:11" ht="12.75" customHeight="1" x14ac:dyDescent="0.2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</row>
    <row r="758" spans="1:11" ht="12.75" customHeight="1" x14ac:dyDescent="0.2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</row>
    <row r="759" spans="1:11" ht="12.75" customHeight="1" x14ac:dyDescent="0.2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</row>
    <row r="760" spans="1:11" ht="12.75" customHeight="1" x14ac:dyDescent="0.2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</row>
    <row r="761" spans="1:11" ht="12.75" customHeight="1" x14ac:dyDescent="0.2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</row>
    <row r="762" spans="1:11" ht="12.75" customHeight="1" x14ac:dyDescent="0.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</row>
    <row r="763" spans="1:11" ht="12.75" customHeight="1" x14ac:dyDescent="0.2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</row>
    <row r="764" spans="1:11" ht="12.75" customHeight="1" x14ac:dyDescent="0.2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</row>
    <row r="765" spans="1:11" ht="12.75" customHeight="1" x14ac:dyDescent="0.2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</row>
    <row r="766" spans="1:11" ht="12.75" customHeight="1" x14ac:dyDescent="0.2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</row>
    <row r="767" spans="1:11" ht="12.75" customHeight="1" x14ac:dyDescent="0.2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</row>
    <row r="768" spans="1:11" ht="12.75" customHeight="1" x14ac:dyDescent="0.2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</row>
    <row r="769" spans="1:11" ht="12.75" customHeight="1" x14ac:dyDescent="0.2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</row>
    <row r="770" spans="1:11" ht="12.75" customHeight="1" x14ac:dyDescent="0.2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</row>
    <row r="771" spans="1:11" ht="12.75" customHeight="1" x14ac:dyDescent="0.2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</row>
    <row r="772" spans="1:11" ht="12.75" customHeight="1" x14ac:dyDescent="0.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</row>
    <row r="773" spans="1:11" ht="12.75" customHeight="1" x14ac:dyDescent="0.2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</row>
    <row r="774" spans="1:11" ht="12.75" customHeight="1" x14ac:dyDescent="0.2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</row>
    <row r="775" spans="1:11" ht="12.75" customHeight="1" x14ac:dyDescent="0.2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</row>
    <row r="776" spans="1:11" ht="12.75" customHeight="1" x14ac:dyDescent="0.2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</row>
    <row r="777" spans="1:11" ht="12.75" customHeight="1" x14ac:dyDescent="0.2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</row>
    <row r="778" spans="1:11" ht="12.75" customHeight="1" x14ac:dyDescent="0.2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</row>
    <row r="779" spans="1:11" ht="12.75" customHeight="1" x14ac:dyDescent="0.2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</row>
    <row r="780" spans="1:11" ht="12.75" customHeight="1" x14ac:dyDescent="0.2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</row>
    <row r="781" spans="1:11" ht="12.75" customHeight="1" x14ac:dyDescent="0.2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</row>
    <row r="782" spans="1:11" ht="12.75" customHeight="1" x14ac:dyDescent="0.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</row>
    <row r="783" spans="1:11" ht="12.75" customHeight="1" x14ac:dyDescent="0.2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</row>
    <row r="784" spans="1:11" ht="12.75" customHeight="1" x14ac:dyDescent="0.2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</row>
    <row r="785" spans="1:11" ht="12.75" customHeight="1" x14ac:dyDescent="0.2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</row>
    <row r="786" spans="1:11" ht="12.75" customHeight="1" x14ac:dyDescent="0.2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</row>
    <row r="787" spans="1:11" ht="12.75" customHeight="1" x14ac:dyDescent="0.2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</row>
    <row r="788" spans="1:11" ht="12.75" customHeight="1" x14ac:dyDescent="0.2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</row>
    <row r="789" spans="1:11" ht="12.75" customHeight="1" x14ac:dyDescent="0.2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</row>
    <row r="790" spans="1:11" ht="12.75" customHeight="1" x14ac:dyDescent="0.2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</row>
    <row r="791" spans="1:11" ht="12.75" customHeight="1" x14ac:dyDescent="0.2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</row>
    <row r="792" spans="1:11" ht="12.75" customHeight="1" x14ac:dyDescent="0.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</row>
    <row r="793" spans="1:11" ht="12.75" customHeight="1" x14ac:dyDescent="0.2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</row>
    <row r="794" spans="1:11" ht="12.75" customHeight="1" x14ac:dyDescent="0.2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</row>
    <row r="795" spans="1:11" ht="12.75" customHeight="1" x14ac:dyDescent="0.2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</row>
    <row r="796" spans="1:11" ht="12.75" customHeight="1" x14ac:dyDescent="0.2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</row>
    <row r="797" spans="1:11" ht="12.75" customHeight="1" x14ac:dyDescent="0.2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</row>
    <row r="798" spans="1:11" ht="12.75" customHeight="1" x14ac:dyDescent="0.2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</row>
    <row r="799" spans="1:11" ht="12.75" customHeight="1" x14ac:dyDescent="0.2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</row>
    <row r="800" spans="1:11" ht="12.75" customHeight="1" x14ac:dyDescent="0.2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</row>
    <row r="801" spans="1:11" ht="12.75" customHeight="1" x14ac:dyDescent="0.2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</row>
    <row r="802" spans="1:11" ht="12.75" customHeight="1" x14ac:dyDescent="0.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</row>
    <row r="803" spans="1:11" ht="12.75" customHeight="1" x14ac:dyDescent="0.2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</row>
    <row r="804" spans="1:11" ht="12.75" customHeight="1" x14ac:dyDescent="0.2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</row>
    <row r="805" spans="1:11" ht="12.75" customHeight="1" x14ac:dyDescent="0.2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</row>
    <row r="806" spans="1:11" ht="12.75" customHeight="1" x14ac:dyDescent="0.2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</row>
    <row r="807" spans="1:11" ht="12.75" customHeight="1" x14ac:dyDescent="0.2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</row>
    <row r="808" spans="1:11" ht="12.75" customHeight="1" x14ac:dyDescent="0.2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</row>
    <row r="809" spans="1:11" ht="12.75" customHeight="1" x14ac:dyDescent="0.2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</row>
    <row r="810" spans="1:11" ht="12.75" customHeight="1" x14ac:dyDescent="0.2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</row>
    <row r="811" spans="1:11" ht="12.75" customHeight="1" x14ac:dyDescent="0.2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</row>
    <row r="812" spans="1:11" ht="12.75" customHeight="1" x14ac:dyDescent="0.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</row>
    <row r="813" spans="1:11" ht="12.75" customHeight="1" x14ac:dyDescent="0.2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</row>
    <row r="814" spans="1:11" ht="12.75" customHeight="1" x14ac:dyDescent="0.2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</row>
    <row r="815" spans="1:11" ht="12.75" customHeight="1" x14ac:dyDescent="0.2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</row>
    <row r="816" spans="1:11" ht="12.75" customHeight="1" x14ac:dyDescent="0.2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</row>
    <row r="817" spans="1:11" ht="12.75" customHeight="1" x14ac:dyDescent="0.2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</row>
    <row r="818" spans="1:11" ht="12.75" customHeight="1" x14ac:dyDescent="0.2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</row>
    <row r="819" spans="1:11" ht="12.75" customHeight="1" x14ac:dyDescent="0.2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</row>
    <row r="820" spans="1:11" ht="12.75" customHeight="1" x14ac:dyDescent="0.2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</row>
    <row r="821" spans="1:11" ht="12.75" customHeight="1" x14ac:dyDescent="0.2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</row>
    <row r="822" spans="1:11" ht="12.75" customHeight="1" x14ac:dyDescent="0.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</row>
    <row r="823" spans="1:11" ht="12.75" customHeight="1" x14ac:dyDescent="0.2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</row>
    <row r="824" spans="1:11" ht="12.75" customHeight="1" x14ac:dyDescent="0.2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</row>
    <row r="825" spans="1:11" ht="12.75" customHeight="1" x14ac:dyDescent="0.2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</row>
    <row r="826" spans="1:11" ht="12.75" customHeight="1" x14ac:dyDescent="0.2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</row>
    <row r="827" spans="1:11" ht="12.75" customHeight="1" x14ac:dyDescent="0.2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</row>
    <row r="828" spans="1:11" ht="12.75" customHeight="1" x14ac:dyDescent="0.2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</row>
    <row r="829" spans="1:11" ht="12.75" customHeight="1" x14ac:dyDescent="0.2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</row>
    <row r="830" spans="1:11" ht="12.75" customHeight="1" x14ac:dyDescent="0.2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</row>
    <row r="831" spans="1:11" ht="12.75" customHeight="1" x14ac:dyDescent="0.2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</row>
    <row r="832" spans="1:11" ht="12.75" customHeight="1" x14ac:dyDescent="0.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</row>
    <row r="833" spans="1:11" ht="12.75" customHeight="1" x14ac:dyDescent="0.2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</row>
    <row r="834" spans="1:11" ht="12.75" customHeight="1" x14ac:dyDescent="0.2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</row>
    <row r="835" spans="1:11" ht="12.75" customHeight="1" x14ac:dyDescent="0.2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</row>
    <row r="836" spans="1:11" ht="12.75" customHeight="1" x14ac:dyDescent="0.2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</row>
    <row r="837" spans="1:11" ht="12.75" customHeight="1" x14ac:dyDescent="0.2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</row>
    <row r="838" spans="1:11" ht="12.75" customHeight="1" x14ac:dyDescent="0.2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</row>
    <row r="839" spans="1:11" ht="12.75" customHeight="1" x14ac:dyDescent="0.2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</row>
    <row r="840" spans="1:11" ht="12.75" customHeight="1" x14ac:dyDescent="0.2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</row>
    <row r="841" spans="1:11" ht="12.75" customHeight="1" x14ac:dyDescent="0.2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</row>
    <row r="842" spans="1:11" ht="12.75" customHeight="1" x14ac:dyDescent="0.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</row>
    <row r="843" spans="1:11" ht="12.75" customHeight="1" x14ac:dyDescent="0.2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</row>
    <row r="844" spans="1:11" ht="12.75" customHeight="1" x14ac:dyDescent="0.2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</row>
    <row r="845" spans="1:11" ht="12.75" customHeight="1" x14ac:dyDescent="0.2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</row>
    <row r="846" spans="1:11" ht="12.75" customHeight="1" x14ac:dyDescent="0.2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</row>
    <row r="847" spans="1:11" ht="12.75" customHeight="1" x14ac:dyDescent="0.2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</row>
    <row r="848" spans="1:11" ht="12.75" customHeight="1" x14ac:dyDescent="0.2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</row>
    <row r="849" spans="1:11" ht="12.75" customHeight="1" x14ac:dyDescent="0.2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</row>
    <row r="850" spans="1:11" ht="12.75" customHeight="1" x14ac:dyDescent="0.2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</row>
    <row r="851" spans="1:11" ht="12.75" customHeight="1" x14ac:dyDescent="0.2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</row>
    <row r="852" spans="1:11" ht="12.75" customHeight="1" x14ac:dyDescent="0.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</row>
    <row r="853" spans="1:11" ht="12.75" customHeight="1" x14ac:dyDescent="0.2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</row>
    <row r="854" spans="1:11" ht="12.75" customHeight="1" x14ac:dyDescent="0.2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</row>
    <row r="855" spans="1:11" ht="12.75" customHeight="1" x14ac:dyDescent="0.2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</row>
    <row r="856" spans="1:11" ht="12.75" customHeight="1" x14ac:dyDescent="0.2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</row>
    <row r="857" spans="1:11" ht="12.75" customHeight="1" x14ac:dyDescent="0.2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</row>
    <row r="858" spans="1:11" ht="12.75" customHeight="1" x14ac:dyDescent="0.2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</row>
    <row r="859" spans="1:11" ht="12.75" customHeight="1" x14ac:dyDescent="0.2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</row>
    <row r="860" spans="1:11" ht="12.75" customHeight="1" x14ac:dyDescent="0.2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</row>
    <row r="861" spans="1:11" ht="12.75" customHeight="1" x14ac:dyDescent="0.2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</row>
    <row r="862" spans="1:11" ht="12.75" customHeight="1" x14ac:dyDescent="0.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</row>
    <row r="863" spans="1:11" ht="12.75" customHeight="1" x14ac:dyDescent="0.2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</row>
    <row r="864" spans="1:11" ht="12.75" customHeight="1" x14ac:dyDescent="0.2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</row>
    <row r="865" spans="1:11" ht="12.75" customHeight="1" x14ac:dyDescent="0.2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</row>
    <row r="866" spans="1:11" ht="12.75" customHeight="1" x14ac:dyDescent="0.2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</row>
    <row r="867" spans="1:11" ht="12.75" customHeight="1" x14ac:dyDescent="0.2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</row>
    <row r="868" spans="1:11" ht="12.75" customHeight="1" x14ac:dyDescent="0.2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</row>
    <row r="869" spans="1:11" ht="12.75" customHeight="1" x14ac:dyDescent="0.2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</row>
    <row r="870" spans="1:11" ht="12.75" customHeight="1" x14ac:dyDescent="0.2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</row>
    <row r="871" spans="1:11" ht="12.75" customHeight="1" x14ac:dyDescent="0.2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</row>
    <row r="872" spans="1:11" ht="12.75" customHeight="1" x14ac:dyDescent="0.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</row>
    <row r="873" spans="1:11" ht="12.75" customHeight="1" x14ac:dyDescent="0.2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</row>
    <row r="874" spans="1:11" ht="12.75" customHeight="1" x14ac:dyDescent="0.2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</row>
    <row r="875" spans="1:11" ht="12.75" customHeight="1" x14ac:dyDescent="0.2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</row>
    <row r="876" spans="1:11" ht="12.75" customHeight="1" x14ac:dyDescent="0.2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</row>
    <row r="877" spans="1:11" ht="12.75" customHeight="1" x14ac:dyDescent="0.2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</row>
    <row r="878" spans="1:11" ht="12.75" customHeight="1" x14ac:dyDescent="0.2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</row>
    <row r="879" spans="1:11" ht="12.75" customHeight="1" x14ac:dyDescent="0.2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</row>
    <row r="880" spans="1:11" ht="12.75" customHeight="1" x14ac:dyDescent="0.2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</row>
    <row r="881" spans="1:11" ht="12.75" customHeight="1" x14ac:dyDescent="0.2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</row>
    <row r="882" spans="1:11" ht="12.75" customHeight="1" x14ac:dyDescent="0.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</row>
    <row r="883" spans="1:11" ht="12.75" customHeight="1" x14ac:dyDescent="0.2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</row>
    <row r="884" spans="1:11" ht="12.75" customHeight="1" x14ac:dyDescent="0.2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</row>
    <row r="885" spans="1:11" ht="12.75" customHeight="1" x14ac:dyDescent="0.2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</row>
    <row r="886" spans="1:11" ht="12.75" customHeight="1" x14ac:dyDescent="0.2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</row>
    <row r="887" spans="1:11" ht="12.75" customHeight="1" x14ac:dyDescent="0.2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</row>
    <row r="888" spans="1:11" ht="12.75" customHeight="1" x14ac:dyDescent="0.2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</row>
    <row r="889" spans="1:11" ht="12.75" customHeight="1" x14ac:dyDescent="0.2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</row>
    <row r="890" spans="1:11" ht="12.75" customHeight="1" x14ac:dyDescent="0.2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</row>
    <row r="891" spans="1:11" ht="12.75" customHeight="1" x14ac:dyDescent="0.2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</row>
    <row r="892" spans="1:11" ht="12.75" customHeight="1" x14ac:dyDescent="0.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</row>
    <row r="893" spans="1:11" ht="12.75" customHeight="1" x14ac:dyDescent="0.2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</row>
    <row r="894" spans="1:11" ht="12.75" customHeight="1" x14ac:dyDescent="0.2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</row>
    <row r="895" spans="1:11" ht="12.75" customHeight="1" x14ac:dyDescent="0.2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</row>
    <row r="896" spans="1:11" ht="12.75" customHeight="1" x14ac:dyDescent="0.2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</row>
    <row r="897" spans="1:11" ht="12.75" customHeight="1" x14ac:dyDescent="0.2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</row>
    <row r="898" spans="1:11" ht="12.75" customHeight="1" x14ac:dyDescent="0.2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</row>
    <row r="899" spans="1:11" ht="12.75" customHeight="1" x14ac:dyDescent="0.2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</row>
    <row r="900" spans="1:11" ht="12.75" customHeight="1" x14ac:dyDescent="0.2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</row>
    <row r="901" spans="1:11" ht="12.75" customHeight="1" x14ac:dyDescent="0.2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</row>
    <row r="902" spans="1:11" ht="12.75" customHeight="1" x14ac:dyDescent="0.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</row>
    <row r="903" spans="1:11" ht="12.75" customHeight="1" x14ac:dyDescent="0.2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</row>
    <row r="904" spans="1:11" ht="12.75" customHeight="1" x14ac:dyDescent="0.2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</row>
    <row r="905" spans="1:11" ht="12.75" customHeight="1" x14ac:dyDescent="0.2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</row>
    <row r="906" spans="1:11" ht="12.75" customHeight="1" x14ac:dyDescent="0.2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</row>
    <row r="907" spans="1:11" ht="12.75" customHeight="1" x14ac:dyDescent="0.2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</row>
    <row r="908" spans="1:11" ht="12.75" customHeight="1" x14ac:dyDescent="0.2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</row>
    <row r="909" spans="1:11" ht="12.75" customHeight="1" x14ac:dyDescent="0.2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</row>
    <row r="910" spans="1:11" ht="12.75" customHeight="1" x14ac:dyDescent="0.2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</row>
    <row r="911" spans="1:11" ht="12.75" customHeight="1" x14ac:dyDescent="0.2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</row>
    <row r="912" spans="1:11" ht="12.75" customHeight="1" x14ac:dyDescent="0.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</row>
    <row r="913" spans="1:11" ht="12.75" customHeight="1" x14ac:dyDescent="0.2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</row>
    <row r="914" spans="1:11" ht="12.75" customHeight="1" x14ac:dyDescent="0.2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</row>
    <row r="915" spans="1:11" ht="12.75" customHeight="1" x14ac:dyDescent="0.2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</row>
    <row r="916" spans="1:11" ht="12.75" customHeight="1" x14ac:dyDescent="0.2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</row>
    <row r="917" spans="1:11" ht="12.75" customHeight="1" x14ac:dyDescent="0.2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</row>
    <row r="918" spans="1:11" ht="12.75" customHeight="1" x14ac:dyDescent="0.2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</row>
    <row r="919" spans="1:11" ht="12.75" customHeight="1" x14ac:dyDescent="0.2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</row>
    <row r="920" spans="1:11" ht="12.75" customHeight="1" x14ac:dyDescent="0.2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</row>
    <row r="921" spans="1:11" ht="12.75" customHeight="1" x14ac:dyDescent="0.2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</row>
    <row r="922" spans="1:11" ht="12.75" customHeight="1" x14ac:dyDescent="0.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</row>
    <row r="923" spans="1:11" ht="12.75" customHeight="1" x14ac:dyDescent="0.2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</row>
    <row r="924" spans="1:11" ht="12.75" customHeight="1" x14ac:dyDescent="0.2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</row>
    <row r="925" spans="1:11" ht="12.75" customHeight="1" x14ac:dyDescent="0.2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</row>
    <row r="926" spans="1:11" ht="12.75" customHeight="1" x14ac:dyDescent="0.2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</row>
    <row r="927" spans="1:11" ht="12.75" customHeight="1" x14ac:dyDescent="0.2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</row>
    <row r="928" spans="1:11" ht="12.75" customHeight="1" x14ac:dyDescent="0.2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</row>
    <row r="929" spans="1:11" ht="12.75" customHeight="1" x14ac:dyDescent="0.2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</row>
    <row r="930" spans="1:11" ht="12.75" customHeight="1" x14ac:dyDescent="0.2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</row>
    <row r="931" spans="1:11" ht="12.75" customHeight="1" x14ac:dyDescent="0.2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</row>
    <row r="932" spans="1:11" ht="12.75" customHeight="1" x14ac:dyDescent="0.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</row>
    <row r="933" spans="1:11" ht="12.75" customHeight="1" x14ac:dyDescent="0.2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</row>
    <row r="934" spans="1:11" ht="12.75" customHeight="1" x14ac:dyDescent="0.2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</row>
    <row r="935" spans="1:11" ht="12.75" customHeight="1" x14ac:dyDescent="0.2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</row>
    <row r="936" spans="1:11" ht="12.75" customHeight="1" x14ac:dyDescent="0.2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</row>
    <row r="937" spans="1:11" ht="12.75" customHeight="1" x14ac:dyDescent="0.2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</row>
    <row r="938" spans="1:11" ht="12.75" customHeight="1" x14ac:dyDescent="0.2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</row>
    <row r="939" spans="1:11" ht="12.75" customHeight="1" x14ac:dyDescent="0.2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</row>
    <row r="940" spans="1:11" ht="12.75" customHeight="1" x14ac:dyDescent="0.2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</row>
    <row r="941" spans="1:11" ht="12.75" customHeight="1" x14ac:dyDescent="0.2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</row>
    <row r="942" spans="1:11" ht="12.75" customHeight="1" x14ac:dyDescent="0.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</row>
    <row r="943" spans="1:11" ht="12.75" customHeight="1" x14ac:dyDescent="0.2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</row>
    <row r="944" spans="1:11" ht="12.75" customHeight="1" x14ac:dyDescent="0.2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</row>
    <row r="945" spans="1:11" ht="12.75" customHeight="1" x14ac:dyDescent="0.2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</row>
    <row r="946" spans="1:11" ht="12.75" customHeight="1" x14ac:dyDescent="0.2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</row>
    <row r="947" spans="1:11" ht="12.75" customHeight="1" x14ac:dyDescent="0.2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</row>
    <row r="948" spans="1:11" ht="12.75" customHeight="1" x14ac:dyDescent="0.2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</row>
    <row r="949" spans="1:11" ht="12.75" customHeight="1" x14ac:dyDescent="0.2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</row>
    <row r="950" spans="1:11" ht="12.75" customHeight="1" x14ac:dyDescent="0.2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</row>
    <row r="951" spans="1:11" ht="12.75" customHeight="1" x14ac:dyDescent="0.2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</row>
    <row r="952" spans="1:11" ht="12.75" customHeight="1" x14ac:dyDescent="0.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</row>
    <row r="953" spans="1:11" ht="12.75" customHeight="1" x14ac:dyDescent="0.2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</row>
    <row r="954" spans="1:11" ht="12.75" customHeight="1" x14ac:dyDescent="0.2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</row>
    <row r="955" spans="1:11" ht="12.75" customHeight="1" x14ac:dyDescent="0.2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</row>
    <row r="956" spans="1:11" ht="12.75" customHeight="1" x14ac:dyDescent="0.2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</row>
    <row r="957" spans="1:11" ht="12.75" customHeight="1" x14ac:dyDescent="0.2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</row>
    <row r="958" spans="1:11" ht="12.75" customHeight="1" x14ac:dyDescent="0.2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</row>
    <row r="959" spans="1:11" ht="12.75" customHeight="1" x14ac:dyDescent="0.2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</row>
    <row r="960" spans="1:11" ht="12.75" customHeight="1" x14ac:dyDescent="0.2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</row>
    <row r="961" spans="1:11" ht="12.75" customHeight="1" x14ac:dyDescent="0.2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</row>
    <row r="962" spans="1:11" ht="12.75" customHeight="1" x14ac:dyDescent="0.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</row>
    <row r="963" spans="1:11" ht="12.75" customHeight="1" x14ac:dyDescent="0.2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</row>
    <row r="964" spans="1:11" ht="12.75" customHeight="1" x14ac:dyDescent="0.2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</row>
    <row r="965" spans="1:11" ht="12.75" customHeight="1" x14ac:dyDescent="0.2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</row>
    <row r="966" spans="1:11" ht="12.75" customHeight="1" x14ac:dyDescent="0.2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</row>
    <row r="967" spans="1:11" ht="12.75" customHeight="1" x14ac:dyDescent="0.2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</row>
    <row r="968" spans="1:11" ht="12.75" customHeight="1" x14ac:dyDescent="0.2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</row>
    <row r="969" spans="1:11" ht="12.75" customHeight="1" x14ac:dyDescent="0.2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</row>
    <row r="970" spans="1:11" ht="12.75" customHeight="1" x14ac:dyDescent="0.2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</row>
    <row r="971" spans="1:11" ht="12.75" customHeight="1" x14ac:dyDescent="0.2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</row>
    <row r="972" spans="1:11" ht="12.75" customHeight="1" x14ac:dyDescent="0.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</row>
    <row r="973" spans="1:11" ht="12.75" customHeight="1" x14ac:dyDescent="0.2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</row>
    <row r="974" spans="1:11" ht="12.75" customHeight="1" x14ac:dyDescent="0.2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</row>
    <row r="975" spans="1:11" ht="12.75" customHeight="1" x14ac:dyDescent="0.2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</row>
    <row r="976" spans="1:11" ht="12.75" customHeight="1" x14ac:dyDescent="0.2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</row>
    <row r="977" spans="1:11" ht="12.75" customHeight="1" x14ac:dyDescent="0.2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</row>
    <row r="978" spans="1:11" ht="12.75" customHeight="1" x14ac:dyDescent="0.2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</row>
    <row r="979" spans="1:11" ht="12.75" customHeight="1" x14ac:dyDescent="0.2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</row>
    <row r="980" spans="1:11" ht="12.75" customHeight="1" x14ac:dyDescent="0.2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</row>
    <row r="981" spans="1:11" ht="12.75" customHeight="1" x14ac:dyDescent="0.2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</row>
    <row r="982" spans="1:11" ht="12.75" customHeight="1" x14ac:dyDescent="0.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</row>
    <row r="983" spans="1:11" ht="12.75" customHeight="1" x14ac:dyDescent="0.2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</row>
    <row r="984" spans="1:11" ht="12.75" customHeight="1" x14ac:dyDescent="0.2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</row>
    <row r="985" spans="1:11" ht="12.75" customHeight="1" x14ac:dyDescent="0.2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</row>
    <row r="986" spans="1:11" ht="12.75" customHeight="1" x14ac:dyDescent="0.2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</row>
    <row r="987" spans="1:11" ht="12.75" customHeight="1" x14ac:dyDescent="0.2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</row>
    <row r="988" spans="1:11" ht="12.75" customHeight="1" x14ac:dyDescent="0.2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</row>
    <row r="989" spans="1:11" ht="12.75" customHeight="1" x14ac:dyDescent="0.2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</row>
    <row r="990" spans="1:11" ht="12.75" customHeight="1" x14ac:dyDescent="0.2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</row>
    <row r="991" spans="1:11" ht="12.75" customHeight="1" x14ac:dyDescent="0.2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</row>
    <row r="992" spans="1:11" ht="12.75" customHeight="1" x14ac:dyDescent="0.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</row>
    <row r="993" spans="1:11" ht="12.75" customHeight="1" x14ac:dyDescent="0.2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</row>
    <row r="994" spans="1:11" ht="12.75" customHeight="1" x14ac:dyDescent="0.2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</row>
    <row r="995" spans="1:11" ht="12.75" customHeight="1" x14ac:dyDescent="0.2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</row>
    <row r="996" spans="1:11" ht="12.75" customHeight="1" x14ac:dyDescent="0.2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</row>
    <row r="997" spans="1:11" ht="12.75" customHeight="1" x14ac:dyDescent="0.2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</row>
    <row r="998" spans="1:11" ht="12.75" customHeight="1" x14ac:dyDescent="0.2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</row>
    <row r="999" spans="1:11" ht="12.75" customHeight="1" x14ac:dyDescent="0.2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</row>
    <row r="1000" spans="1:11" ht="12.75" customHeight="1" x14ac:dyDescent="0.2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</row>
    <row r="1001" spans="1:11" ht="12.75" customHeight="1" x14ac:dyDescent="0.2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</row>
    <row r="1002" spans="1:11" ht="12.75" customHeight="1" x14ac:dyDescent="0.2">
      <c r="A1002" s="67"/>
      <c r="B1002" s="67"/>
      <c r="C1002" s="67"/>
      <c r="D1002" s="67"/>
      <c r="E1002" s="67"/>
      <c r="F1002" s="67"/>
      <c r="G1002" s="67"/>
      <c r="H1002" s="67"/>
      <c r="I1002" s="67"/>
      <c r="J1002" s="67"/>
      <c r="K1002" s="67"/>
    </row>
    <row r="1003" spans="1:11" ht="12.75" customHeight="1" x14ac:dyDescent="0.2">
      <c r="A1003" s="67"/>
      <c r="B1003" s="67"/>
      <c r="C1003" s="67"/>
      <c r="D1003" s="67"/>
      <c r="E1003" s="67"/>
      <c r="F1003" s="67"/>
      <c r="G1003" s="67"/>
      <c r="H1003" s="67"/>
      <c r="I1003" s="67"/>
      <c r="J1003" s="67"/>
      <c r="K1003" s="67"/>
    </row>
    <row r="1004" spans="1:11" ht="12.75" customHeight="1" x14ac:dyDescent="0.2">
      <c r="A1004" s="67"/>
      <c r="B1004" s="67"/>
      <c r="C1004" s="67"/>
      <c r="D1004" s="67"/>
      <c r="E1004" s="67"/>
      <c r="F1004" s="67"/>
      <c r="G1004" s="67"/>
      <c r="H1004" s="67"/>
      <c r="I1004" s="67"/>
      <c r="J1004" s="67"/>
      <c r="K1004" s="67"/>
    </row>
    <row r="1005" spans="1:11" ht="12.75" customHeight="1" x14ac:dyDescent="0.2">
      <c r="A1005" s="67"/>
      <c r="B1005" s="67"/>
      <c r="C1005" s="67"/>
      <c r="D1005" s="67"/>
      <c r="E1005" s="67"/>
      <c r="F1005" s="67"/>
      <c r="G1005" s="67"/>
      <c r="H1005" s="67"/>
      <c r="I1005" s="67"/>
      <c r="J1005" s="67"/>
      <c r="K1005" s="67"/>
    </row>
    <row r="1006" spans="1:11" ht="12.75" customHeight="1" x14ac:dyDescent="0.2">
      <c r="A1006" s="67"/>
      <c r="B1006" s="67"/>
      <c r="C1006" s="67"/>
      <c r="D1006" s="67"/>
      <c r="E1006" s="67"/>
      <c r="F1006" s="67"/>
      <c r="G1006" s="67"/>
      <c r="H1006" s="67"/>
      <c r="I1006" s="67"/>
      <c r="J1006" s="67"/>
      <c r="K1006" s="67"/>
    </row>
    <row r="1007" spans="1:11" ht="12.75" customHeight="1" x14ac:dyDescent="0.2">
      <c r="A1007" s="67"/>
      <c r="B1007" s="67"/>
      <c r="C1007" s="67"/>
      <c r="D1007" s="67"/>
      <c r="E1007" s="67"/>
      <c r="F1007" s="67"/>
      <c r="G1007" s="67"/>
      <c r="H1007" s="67"/>
      <c r="I1007" s="67"/>
      <c r="J1007" s="67"/>
      <c r="K1007" s="67"/>
    </row>
    <row r="1008" spans="1:11" ht="12.75" customHeight="1" x14ac:dyDescent="0.2">
      <c r="A1008" s="67"/>
      <c r="B1008" s="67"/>
      <c r="C1008" s="67"/>
      <c r="D1008" s="67"/>
      <c r="E1008" s="67"/>
      <c r="F1008" s="67"/>
      <c r="G1008" s="67"/>
      <c r="H1008" s="67"/>
      <c r="I1008" s="67"/>
      <c r="J1008" s="67"/>
      <c r="K1008" s="67"/>
    </row>
    <row r="1009" spans="1:11" ht="12.75" customHeight="1" x14ac:dyDescent="0.2">
      <c r="A1009" s="67"/>
      <c r="B1009" s="67"/>
      <c r="C1009" s="67"/>
      <c r="D1009" s="67"/>
      <c r="E1009" s="67"/>
      <c r="F1009" s="67"/>
      <c r="G1009" s="67"/>
      <c r="H1009" s="67"/>
      <c r="I1009" s="67"/>
      <c r="J1009" s="67"/>
      <c r="K1009" s="67"/>
    </row>
  </sheetData>
  <mergeCells count="4">
    <mergeCell ref="A1:K1"/>
    <mergeCell ref="A4:F4"/>
    <mergeCell ref="A42:L42"/>
    <mergeCell ref="A43:L43"/>
  </mergeCells>
  <hyperlinks>
    <hyperlink ref="F40" r:id="rId1" display="http://fyi.uwex.edu/wbic/" xr:uid="{00000000-0004-0000-0000-000000000000}"/>
  </hyperlinks>
  <pageMargins left="0.7" right="0.7" top="0.75" bottom="0.75" header="0.3" footer="0.3"/>
  <pageSetup scale="74" fitToHeight="0" orientation="landscape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FFC06-D37E-4984-8765-FD3E7FEE2536}">
  <dimension ref="A1:Z1001"/>
  <sheetViews>
    <sheetView topLeftCell="A16" workbookViewId="0">
      <selection activeCell="H33" sqref="H33"/>
    </sheetView>
  </sheetViews>
  <sheetFormatPr defaultColWidth="17.28515625" defaultRowHeight="15" customHeight="1" x14ac:dyDescent="0.2"/>
  <cols>
    <col min="1" max="1" width="2.7109375" style="230" customWidth="1"/>
    <col min="2" max="2" width="8.85546875" style="230" customWidth="1"/>
    <col min="3" max="3" width="15.42578125" style="230" customWidth="1"/>
    <col min="4" max="4" width="12.140625" style="230" customWidth="1"/>
    <col min="5" max="5" width="5.7109375" style="230" customWidth="1"/>
    <col min="6" max="6" width="8.7109375" style="230" customWidth="1"/>
    <col min="7" max="7" width="9.140625" style="230" customWidth="1"/>
    <col min="8" max="8" width="10" style="230" customWidth="1"/>
    <col min="9" max="9" width="1.7109375" style="230" customWidth="1"/>
    <col min="10" max="10" width="4.7109375" style="230" customWidth="1"/>
    <col min="11" max="11" width="10.140625" style="230" customWidth="1"/>
    <col min="12" max="26" width="6.7109375" style="230" customWidth="1"/>
    <col min="27" max="16384" width="17.28515625" style="230"/>
  </cols>
  <sheetData>
    <row r="1" spans="1:26" ht="27" customHeight="1" x14ac:dyDescent="0.25">
      <c r="A1" s="280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102"/>
    </row>
    <row r="2" spans="1:26" ht="16.5" customHeight="1" thickBot="1" x14ac:dyDescent="0.3">
      <c r="A2" s="103" t="s">
        <v>2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6" customHeight="1" x14ac:dyDescent="0.25">
      <c r="A3" s="23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12.75" customHeight="1" x14ac:dyDescent="0.2">
      <c r="A4" s="102"/>
      <c r="B4" s="144"/>
      <c r="C4" s="232" t="s">
        <v>4</v>
      </c>
      <c r="D4" s="156"/>
      <c r="E4" s="157"/>
      <c r="F4" s="159"/>
      <c r="G4" s="158"/>
      <c r="H4" s="232" t="s">
        <v>115</v>
      </c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2.75" customHeight="1" x14ac:dyDescent="0.2">
      <c r="A5" s="102"/>
      <c r="B5" s="102"/>
      <c r="C5" s="107" t="s">
        <v>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.75" customHeight="1" x14ac:dyDescent="0.2">
      <c r="A6" s="102"/>
      <c r="C6" s="232" t="s">
        <v>108</v>
      </c>
      <c r="D6" s="217" t="s">
        <v>117</v>
      </c>
      <c r="E6" s="216"/>
      <c r="F6" s="216"/>
      <c r="G6" s="216"/>
      <c r="H6" s="216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6" ht="12.75" customHeight="1" x14ac:dyDescent="0.2">
      <c r="A7" s="281" t="s">
        <v>16</v>
      </c>
      <c r="B7" s="282"/>
      <c r="C7" s="231"/>
      <c r="D7" s="231"/>
      <c r="E7" s="231"/>
      <c r="F7" s="231"/>
      <c r="G7" s="231"/>
      <c r="H7" s="231"/>
      <c r="I7" s="231"/>
      <c r="J7" s="231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</row>
    <row r="8" spans="1:26" ht="25.5" customHeight="1" x14ac:dyDescent="0.2">
      <c r="A8" s="108"/>
      <c r="B8" s="109"/>
      <c r="C8" s="109"/>
      <c r="D8" s="110" t="s">
        <v>20</v>
      </c>
      <c r="E8" s="111" t="s">
        <v>21</v>
      </c>
      <c r="F8" s="111" t="s">
        <v>22</v>
      </c>
      <c r="G8" s="111" t="s">
        <v>23</v>
      </c>
      <c r="H8" s="111" t="s">
        <v>24</v>
      </c>
      <c r="I8" s="112"/>
      <c r="J8" s="11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12.75" customHeight="1" x14ac:dyDescent="0.2">
      <c r="A9" s="256" t="s">
        <v>135</v>
      </c>
      <c r="B9" s="102"/>
      <c r="C9" s="102"/>
      <c r="D9" s="145">
        <v>400</v>
      </c>
      <c r="E9" s="113" t="s">
        <v>27</v>
      </c>
      <c r="F9" s="146">
        <v>135</v>
      </c>
      <c r="G9" s="114" t="s">
        <v>35</v>
      </c>
      <c r="H9" s="99">
        <f>D9*(F9/100)</f>
        <v>540</v>
      </c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4.5" customHeight="1" x14ac:dyDescent="0.2">
      <c r="A10" s="102"/>
      <c r="B10" s="102"/>
      <c r="C10" s="102"/>
      <c r="D10" s="232"/>
      <c r="E10" s="232"/>
      <c r="F10" s="232" t="s">
        <v>37</v>
      </c>
      <c r="G10" s="232"/>
      <c r="H10" s="115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</row>
    <row r="11" spans="1:26" ht="12.75" customHeight="1" x14ac:dyDescent="0.2">
      <c r="A11" s="231" t="s">
        <v>38</v>
      </c>
      <c r="B11" s="231"/>
      <c r="C11" s="231"/>
      <c r="D11" s="231"/>
      <c r="E11" s="231"/>
      <c r="F11" s="231"/>
      <c r="G11" s="231"/>
      <c r="H11" s="132"/>
      <c r="I11" s="231"/>
      <c r="J11" s="231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</row>
    <row r="12" spans="1:26" ht="12.75" customHeight="1" x14ac:dyDescent="0.2">
      <c r="A12" s="108"/>
      <c r="B12" s="109"/>
      <c r="C12" s="109"/>
      <c r="D12" s="111" t="s">
        <v>39</v>
      </c>
      <c r="E12" s="111" t="s">
        <v>40</v>
      </c>
      <c r="F12" s="111" t="s">
        <v>41</v>
      </c>
      <c r="G12" s="111" t="s">
        <v>42</v>
      </c>
      <c r="H12" s="111" t="s">
        <v>43</v>
      </c>
      <c r="I12" s="116"/>
      <c r="J12" s="116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</row>
    <row r="13" spans="1:26" ht="12.75" customHeight="1" x14ac:dyDescent="0.2">
      <c r="A13" s="232" t="s">
        <v>44</v>
      </c>
      <c r="B13" s="117"/>
      <c r="C13" s="102"/>
      <c r="D13" s="232"/>
      <c r="E13" s="232"/>
      <c r="F13" s="232"/>
      <c r="G13" s="232"/>
      <c r="H13" s="232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</row>
    <row r="14" spans="1:26" ht="12.75" customHeight="1" x14ac:dyDescent="0.2">
      <c r="A14" s="102"/>
      <c r="B14" s="232" t="s">
        <v>46</v>
      </c>
      <c r="C14" s="232"/>
      <c r="D14" s="148">
        <v>100</v>
      </c>
      <c r="E14" s="113" t="s">
        <v>27</v>
      </c>
      <c r="F14" s="147">
        <v>125</v>
      </c>
      <c r="G14" s="114" t="s">
        <v>35</v>
      </c>
      <c r="H14" s="160">
        <f>D14*(F14/100)</f>
        <v>125</v>
      </c>
      <c r="I14" s="118"/>
      <c r="J14" s="102"/>
      <c r="K14" s="102"/>
    </row>
    <row r="15" spans="1:26" ht="12.75" customHeight="1" x14ac:dyDescent="0.2">
      <c r="A15" s="102"/>
      <c r="B15" s="232" t="s">
        <v>48</v>
      </c>
      <c r="C15" s="232"/>
      <c r="D15" s="113"/>
      <c r="E15" s="113"/>
      <c r="F15" s="147">
        <v>3</v>
      </c>
      <c r="G15" s="113" t="s">
        <v>49</v>
      </c>
      <c r="H15" s="160">
        <f>F15</f>
        <v>3</v>
      </c>
      <c r="I15" s="118"/>
      <c r="J15" s="102"/>
      <c r="K15" s="102"/>
    </row>
    <row r="16" spans="1:26" ht="12.75" customHeight="1" x14ac:dyDescent="0.2">
      <c r="A16" s="102"/>
      <c r="B16" s="232" t="s">
        <v>50</v>
      </c>
      <c r="C16" s="232"/>
      <c r="D16" s="113"/>
      <c r="E16" s="113"/>
      <c r="F16" s="113"/>
      <c r="G16" s="113"/>
      <c r="H16" s="100">
        <f>SUM(H14:H15)</f>
        <v>128</v>
      </c>
      <c r="I16" s="102"/>
      <c r="J16" s="102"/>
      <c r="K16" s="102"/>
    </row>
    <row r="17" spans="1:26" ht="12.75" customHeight="1" x14ac:dyDescent="0.2">
      <c r="A17" s="231" t="s">
        <v>51</v>
      </c>
      <c r="B17" s="133"/>
      <c r="C17" s="133"/>
      <c r="D17" s="133"/>
      <c r="E17" s="133"/>
      <c r="F17" s="133"/>
      <c r="G17" s="133"/>
      <c r="H17" s="133"/>
      <c r="I17" s="134"/>
      <c r="J17" s="133"/>
      <c r="K17" s="102"/>
    </row>
    <row r="18" spans="1:26" ht="12.75" customHeight="1" x14ac:dyDescent="0.2">
      <c r="A18" s="102"/>
      <c r="B18" s="232" t="s">
        <v>52</v>
      </c>
      <c r="C18" s="119"/>
      <c r="D18" s="149">
        <v>2</v>
      </c>
      <c r="E18" s="113" t="s">
        <v>53</v>
      </c>
      <c r="F18" s="232" t="s">
        <v>54</v>
      </c>
      <c r="G18" s="102"/>
      <c r="H18" s="161">
        <f>H19/D18</f>
        <v>150</v>
      </c>
      <c r="I18" s="102"/>
      <c r="J18" s="113" t="s">
        <v>55</v>
      </c>
      <c r="K18" s="102"/>
    </row>
    <row r="19" spans="1:26" ht="12.75" customHeight="1" x14ac:dyDescent="0.2">
      <c r="A19" s="102"/>
      <c r="B19" s="232" t="s">
        <v>56</v>
      </c>
      <c r="C19" s="120"/>
      <c r="D19" s="150">
        <v>3.5</v>
      </c>
      <c r="E19" s="113" t="s">
        <v>57</v>
      </c>
      <c r="F19" s="232" t="s">
        <v>58</v>
      </c>
      <c r="G19" s="120"/>
      <c r="H19" s="161">
        <f>D9-D14</f>
        <v>300</v>
      </c>
      <c r="I19" s="102"/>
      <c r="J19" s="113" t="s">
        <v>59</v>
      </c>
      <c r="K19" s="102"/>
    </row>
    <row r="20" spans="1:26" ht="12.75" customHeight="1" x14ac:dyDescent="0.2">
      <c r="A20" s="231" t="s">
        <v>60</v>
      </c>
      <c r="B20" s="133"/>
      <c r="C20" s="133"/>
      <c r="D20" s="133"/>
      <c r="E20" s="133"/>
      <c r="F20" s="231"/>
      <c r="G20" s="133"/>
      <c r="H20" s="135"/>
      <c r="I20" s="133"/>
      <c r="J20" s="136"/>
      <c r="K20" s="102"/>
    </row>
    <row r="21" spans="1:26" ht="12.75" customHeight="1" x14ac:dyDescent="0.2">
      <c r="A21" s="121" t="s">
        <v>61</v>
      </c>
      <c r="B21" s="102"/>
      <c r="C21" s="122"/>
      <c r="D21" s="102"/>
      <c r="E21" s="102"/>
      <c r="F21" s="102"/>
      <c r="G21" s="102"/>
      <c r="H21" s="118"/>
      <c r="I21" s="102"/>
      <c r="J21" s="102"/>
      <c r="K21" s="102"/>
    </row>
    <row r="22" spans="1:26" ht="12.75" customHeight="1" x14ac:dyDescent="0.2">
      <c r="A22" s="102"/>
      <c r="B22" s="232" t="s">
        <v>62</v>
      </c>
      <c r="C22" s="232"/>
      <c r="D22" s="102"/>
      <c r="E22" s="102"/>
      <c r="F22" s="102"/>
      <c r="G22" s="102"/>
      <c r="H22" s="181">
        <v>1.28</v>
      </c>
      <c r="I22" s="118"/>
      <c r="J22" s="102"/>
      <c r="K22" s="102"/>
    </row>
    <row r="23" spans="1:26" ht="12.75" customHeight="1" x14ac:dyDescent="0.2">
      <c r="A23" s="102"/>
      <c r="B23" s="232" t="s">
        <v>63</v>
      </c>
      <c r="C23" s="102"/>
      <c r="D23" s="232"/>
      <c r="E23" s="102"/>
      <c r="F23" s="102"/>
      <c r="G23" s="232"/>
      <c r="H23" s="223">
        <v>223.53</v>
      </c>
      <c r="I23" s="118"/>
      <c r="J23" s="102"/>
      <c r="K23" s="102"/>
    </row>
    <row r="24" spans="1:26" ht="12.75" customHeight="1" x14ac:dyDescent="0.2">
      <c r="A24" s="102"/>
      <c r="B24" s="232" t="s">
        <v>64</v>
      </c>
      <c r="C24" s="102"/>
      <c r="D24" s="102"/>
      <c r="E24" s="102"/>
      <c r="F24" s="102"/>
      <c r="G24" s="102"/>
      <c r="H24" s="222">
        <v>0.64</v>
      </c>
      <c r="I24" s="118"/>
      <c r="J24" s="102"/>
      <c r="K24" s="102"/>
    </row>
    <row r="25" spans="1:26" ht="12.75" customHeight="1" x14ac:dyDescent="0.2">
      <c r="A25" s="231" t="s">
        <v>65</v>
      </c>
      <c r="B25" s="133"/>
      <c r="C25" s="133"/>
      <c r="D25" s="133"/>
      <c r="E25" s="133"/>
      <c r="F25" s="133"/>
      <c r="G25" s="133"/>
      <c r="H25" s="133"/>
      <c r="I25" s="134"/>
      <c r="J25" s="133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12.75" customHeight="1" x14ac:dyDescent="0.2">
      <c r="A26" s="102"/>
      <c r="B26" s="232" t="s">
        <v>66</v>
      </c>
      <c r="C26" s="102"/>
      <c r="D26" s="148">
        <v>3</v>
      </c>
      <c r="E26" s="113" t="s">
        <v>67</v>
      </c>
      <c r="F26" s="123"/>
      <c r="G26" s="114"/>
      <c r="H26" s="160">
        <f>H16*(D26/100)</f>
        <v>3.84</v>
      </c>
      <c r="I26" s="118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12.75" customHeight="1" x14ac:dyDescent="0.2">
      <c r="A27" s="102"/>
      <c r="B27" s="232" t="s">
        <v>68</v>
      </c>
      <c r="C27" s="102"/>
      <c r="D27" s="163">
        <f>H16</f>
        <v>128</v>
      </c>
      <c r="E27" s="113" t="s">
        <v>69</v>
      </c>
      <c r="F27" s="148">
        <v>6</v>
      </c>
      <c r="G27" s="114" t="s">
        <v>70</v>
      </c>
      <c r="H27" s="160">
        <f>D27*(F27/100)*(H$18/365)</f>
        <v>3.1561643835616437</v>
      </c>
      <c r="I27" s="124" t="s">
        <v>71</v>
      </c>
      <c r="J27" s="102"/>
      <c r="K27" s="102"/>
    </row>
    <row r="28" spans="1:26" ht="12.75" customHeight="1" x14ac:dyDescent="0.2">
      <c r="A28" s="102"/>
      <c r="B28" s="232" t="s">
        <v>72</v>
      </c>
      <c r="C28" s="102"/>
      <c r="D28" s="163">
        <f>0.5*H23</f>
        <v>111.765</v>
      </c>
      <c r="E28" s="113" t="s">
        <v>69</v>
      </c>
      <c r="F28" s="148">
        <v>6</v>
      </c>
      <c r="G28" s="114" t="s">
        <v>70</v>
      </c>
      <c r="H28" s="160">
        <f>(D28)*(F28/100)*(H$18/365)</f>
        <v>2.7558493150684931</v>
      </c>
      <c r="I28" s="124" t="s">
        <v>71</v>
      </c>
      <c r="J28" s="102"/>
      <c r="K28" s="102"/>
    </row>
    <row r="29" spans="1:26" ht="12.75" customHeight="1" x14ac:dyDescent="0.2">
      <c r="A29" s="102"/>
      <c r="B29" s="232" t="s">
        <v>73</v>
      </c>
      <c r="C29" s="102"/>
      <c r="D29" s="151">
        <v>750</v>
      </c>
      <c r="E29" s="113" t="s">
        <v>27</v>
      </c>
      <c r="F29" s="147">
        <v>60</v>
      </c>
      <c r="G29" s="114" t="s">
        <v>74</v>
      </c>
      <c r="H29" s="160">
        <f>D29*(F29/2000)</f>
        <v>22.5</v>
      </c>
      <c r="I29" s="118"/>
      <c r="J29" s="102"/>
      <c r="K29" s="102"/>
    </row>
    <row r="30" spans="1:26" ht="12.75" customHeight="1" x14ac:dyDescent="0.2">
      <c r="A30" s="102"/>
      <c r="B30" s="232" t="s">
        <v>75</v>
      </c>
      <c r="C30" s="102"/>
      <c r="D30" s="113"/>
      <c r="E30" s="113"/>
      <c r="F30" s="147">
        <v>5</v>
      </c>
      <c r="G30" s="114" t="s">
        <v>49</v>
      </c>
      <c r="H30" s="160">
        <f>F30</f>
        <v>5</v>
      </c>
      <c r="I30" s="102"/>
      <c r="J30" s="117"/>
      <c r="K30" s="102"/>
    </row>
    <row r="31" spans="1:26" ht="12.75" customHeight="1" x14ac:dyDescent="0.2">
      <c r="A31" s="102"/>
      <c r="B31" s="232" t="s">
        <v>76</v>
      </c>
      <c r="C31" s="102"/>
      <c r="D31" s="113"/>
      <c r="E31" s="113"/>
      <c r="F31" s="147">
        <v>14</v>
      </c>
      <c r="G31" s="114" t="s">
        <v>49</v>
      </c>
      <c r="H31" s="160">
        <f>F31</f>
        <v>14</v>
      </c>
      <c r="I31" s="118"/>
      <c r="J31" s="102"/>
      <c r="K31" s="102"/>
    </row>
    <row r="32" spans="1:26" ht="12.75" customHeight="1" x14ac:dyDescent="0.2">
      <c r="A32" s="102"/>
      <c r="B32" s="283" t="s">
        <v>77</v>
      </c>
      <c r="C32" s="275"/>
      <c r="D32" s="275"/>
      <c r="E32" s="113"/>
      <c r="F32" s="147">
        <v>0</v>
      </c>
      <c r="G32" s="114" t="s">
        <v>78</v>
      </c>
      <c r="H32" s="160">
        <f>F32</f>
        <v>0</v>
      </c>
      <c r="I32" s="118"/>
      <c r="J32" s="102"/>
      <c r="K32" s="102"/>
    </row>
    <row r="33" spans="1:26" ht="12.75" customHeight="1" x14ac:dyDescent="0.2">
      <c r="A33" s="102"/>
      <c r="B33" s="232" t="s">
        <v>79</v>
      </c>
      <c r="C33" s="102"/>
      <c r="D33" s="102"/>
      <c r="E33" s="113"/>
      <c r="F33" s="147">
        <v>10</v>
      </c>
      <c r="G33" s="114" t="s">
        <v>49</v>
      </c>
      <c r="H33" s="160">
        <f>F33</f>
        <v>10</v>
      </c>
      <c r="I33" s="118"/>
      <c r="J33" s="102"/>
      <c r="K33" s="102"/>
    </row>
    <row r="34" spans="1:26" ht="12.75" customHeight="1" x14ac:dyDescent="0.2">
      <c r="A34" s="102"/>
      <c r="B34" s="232" t="s">
        <v>80</v>
      </c>
      <c r="C34" s="102"/>
      <c r="D34" s="102"/>
      <c r="E34" s="113"/>
      <c r="F34" s="147">
        <v>15</v>
      </c>
      <c r="G34" s="113" t="s">
        <v>49</v>
      </c>
      <c r="H34" s="160">
        <f>F34</f>
        <v>15</v>
      </c>
      <c r="I34" s="118"/>
      <c r="J34" s="102"/>
      <c r="K34" s="102"/>
    </row>
    <row r="35" spans="1:26" ht="12.75" customHeight="1" x14ac:dyDescent="0.2">
      <c r="A35" s="102"/>
      <c r="B35" s="232" t="s">
        <v>81</v>
      </c>
      <c r="C35" s="102"/>
      <c r="D35" s="113"/>
      <c r="E35" s="113"/>
      <c r="F35" s="153">
        <v>8</v>
      </c>
      <c r="G35" s="114" t="s">
        <v>49</v>
      </c>
      <c r="H35" s="164">
        <f>F35</f>
        <v>8</v>
      </c>
      <c r="I35" s="118"/>
      <c r="J35" s="102"/>
      <c r="K35" s="102"/>
    </row>
    <row r="36" spans="1:26" ht="12.75" customHeight="1" x14ac:dyDescent="0.2">
      <c r="A36" s="102"/>
      <c r="B36" s="125" t="s">
        <v>82</v>
      </c>
      <c r="C36" s="93"/>
      <c r="D36" s="126"/>
      <c r="E36" s="126"/>
      <c r="F36" s="126"/>
      <c r="G36" s="126"/>
      <c r="H36" s="100">
        <f>SUM(H26:H35)</f>
        <v>84.252013698630137</v>
      </c>
      <c r="I36" s="118"/>
      <c r="J36" s="102"/>
      <c r="K36" s="102"/>
    </row>
    <row r="37" spans="1:26" ht="12.75" customHeight="1" x14ac:dyDescent="0.2">
      <c r="A37" s="231" t="s">
        <v>83</v>
      </c>
      <c r="B37" s="231"/>
      <c r="C37" s="231"/>
      <c r="D37" s="231"/>
      <c r="E37" s="231"/>
      <c r="F37" s="231"/>
      <c r="G37" s="231"/>
      <c r="H37" s="231"/>
      <c r="I37" s="134"/>
      <c r="J37" s="133"/>
      <c r="K37" s="102"/>
    </row>
    <row r="38" spans="1:26" ht="12.75" customHeight="1" x14ac:dyDescent="0.2">
      <c r="A38" s="121" t="s">
        <v>84</v>
      </c>
      <c r="B38" s="232"/>
      <c r="C38" s="232"/>
      <c r="D38" s="232"/>
      <c r="E38" s="232"/>
      <c r="F38" s="232"/>
      <c r="G38" s="232"/>
      <c r="H38" s="232"/>
      <c r="I38" s="118"/>
      <c r="J38" s="102"/>
      <c r="K38" s="102"/>
    </row>
    <row r="39" spans="1:26" ht="12.75" customHeight="1" x14ac:dyDescent="0.2">
      <c r="A39" s="102"/>
      <c r="B39" s="232" t="s">
        <v>85</v>
      </c>
      <c r="C39" s="102"/>
      <c r="D39" s="154">
        <v>0.9</v>
      </c>
      <c r="E39" s="232" t="s">
        <v>86</v>
      </c>
      <c r="F39" s="102"/>
      <c r="G39" s="127"/>
      <c r="H39" s="101">
        <f>D39*H18</f>
        <v>135</v>
      </c>
      <c r="I39" s="118"/>
      <c r="J39" s="102"/>
      <c r="K39" s="102"/>
    </row>
    <row r="40" spans="1:26" ht="12.75" customHeight="1" x14ac:dyDescent="0.2">
      <c r="A40" s="50" t="s">
        <v>114</v>
      </c>
      <c r="B40" s="139"/>
      <c r="C40" s="138"/>
      <c r="D40" s="140"/>
      <c r="E40" s="139"/>
      <c r="F40" s="138"/>
      <c r="G40" s="141"/>
      <c r="H40" s="142"/>
      <c r="I40" s="143"/>
      <c r="J40" s="138"/>
      <c r="K40" s="102"/>
    </row>
    <row r="41" spans="1:26" ht="12.75" customHeight="1" x14ac:dyDescent="0.2">
      <c r="A41" s="102"/>
      <c r="B41" s="232" t="s">
        <v>87</v>
      </c>
      <c r="C41" s="102"/>
      <c r="D41" s="102"/>
      <c r="E41" s="102"/>
      <c r="F41" s="102"/>
      <c r="G41" s="102"/>
      <c r="H41" s="101">
        <f>(H23+H46+H36)/H19</f>
        <v>1.4759400456621004</v>
      </c>
      <c r="I41" s="118"/>
      <c r="J41" s="102"/>
      <c r="K41" s="102"/>
    </row>
    <row r="42" spans="1:26" ht="12.75" customHeight="1" x14ac:dyDescent="0.2">
      <c r="A42" s="231" t="s">
        <v>88</v>
      </c>
      <c r="B42" s="231"/>
      <c r="C42" s="231"/>
      <c r="D42" s="231"/>
      <c r="E42" s="231"/>
      <c r="F42" s="231"/>
      <c r="G42" s="231"/>
      <c r="H42" s="231"/>
      <c r="I42" s="134"/>
      <c r="J42" s="133"/>
      <c r="K42" s="102"/>
    </row>
    <row r="43" spans="1:26" ht="12.75" customHeight="1" x14ac:dyDescent="0.2">
      <c r="A43" s="102"/>
      <c r="B43" s="232" t="s">
        <v>89</v>
      </c>
      <c r="C43" s="102"/>
      <c r="D43" s="102"/>
      <c r="E43" s="102"/>
      <c r="F43" s="102"/>
      <c r="G43" s="102"/>
      <c r="H43" s="162">
        <f>H9</f>
        <v>540</v>
      </c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</row>
    <row r="44" spans="1:26" ht="12.75" customHeight="1" x14ac:dyDescent="0.2">
      <c r="A44" s="102"/>
      <c r="B44" s="232" t="s">
        <v>90</v>
      </c>
      <c r="C44" s="102"/>
      <c r="D44" s="102"/>
      <c r="E44" s="102"/>
      <c r="F44" s="102"/>
      <c r="G44" s="102"/>
      <c r="H44" s="162">
        <f>H16+H23+H36</f>
        <v>435.78201369863012</v>
      </c>
      <c r="I44" s="102"/>
      <c r="J44" s="102"/>
      <c r="K44" s="102"/>
    </row>
    <row r="45" spans="1:26" ht="12.75" customHeight="1" x14ac:dyDescent="0.2">
      <c r="A45" s="232" t="s">
        <v>91</v>
      </c>
      <c r="B45" s="102"/>
      <c r="C45" s="232"/>
      <c r="D45" s="232"/>
      <c r="E45" s="232"/>
      <c r="F45" s="232"/>
      <c r="G45" s="232" t="s">
        <v>49</v>
      </c>
      <c r="H45" s="101">
        <f>H43-H44</f>
        <v>104.21798630136988</v>
      </c>
      <c r="I45" s="118"/>
      <c r="J45" s="102"/>
      <c r="K45" s="102"/>
    </row>
    <row r="46" spans="1:26" ht="12.75" customHeight="1" x14ac:dyDescent="0.2">
      <c r="A46" s="102"/>
      <c r="B46" s="232" t="s">
        <v>92</v>
      </c>
      <c r="C46" s="102"/>
      <c r="D46" s="102"/>
      <c r="E46" s="102"/>
      <c r="F46" s="102"/>
      <c r="G46" s="102"/>
      <c r="H46" s="162">
        <f>H39</f>
        <v>135</v>
      </c>
      <c r="I46" s="232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</row>
    <row r="47" spans="1:26" ht="12.75" customHeight="1" x14ac:dyDescent="0.2">
      <c r="A47" s="232" t="s">
        <v>93</v>
      </c>
      <c r="B47" s="102"/>
      <c r="C47" s="232"/>
      <c r="D47" s="232"/>
      <c r="E47" s="232"/>
      <c r="F47" s="232"/>
      <c r="G47" s="232" t="s">
        <v>49</v>
      </c>
      <c r="H47" s="101">
        <f>H45-H46</f>
        <v>-30.782013698630124</v>
      </c>
      <c r="I47" s="118"/>
      <c r="J47" s="102"/>
      <c r="K47" s="102"/>
    </row>
    <row r="48" spans="1:26" ht="12.75" customHeight="1" x14ac:dyDescent="0.2">
      <c r="A48" s="231" t="s">
        <v>94</v>
      </c>
      <c r="B48" s="231"/>
      <c r="C48" s="231"/>
      <c r="D48" s="231"/>
      <c r="E48" s="231"/>
      <c r="F48" s="231"/>
      <c r="G48" s="231"/>
      <c r="H48" s="132"/>
      <c r="I48" s="132"/>
      <c r="J48" s="231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12.75" customHeight="1" x14ac:dyDescent="0.2">
      <c r="A49" s="102"/>
      <c r="B49" s="232" t="s">
        <v>95</v>
      </c>
      <c r="C49" s="232"/>
      <c r="D49" s="102"/>
      <c r="E49" s="102"/>
      <c r="F49" s="102"/>
      <c r="G49" s="102"/>
      <c r="H49" s="165">
        <f>(H44+H46)/(D9/100)</f>
        <v>142.69550342465755</v>
      </c>
      <c r="I49" s="115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</row>
    <row r="50" spans="1:26" ht="12.75" customHeight="1" x14ac:dyDescent="0.2">
      <c r="A50" s="102"/>
      <c r="B50" s="232" t="s">
        <v>96</v>
      </c>
      <c r="C50" s="232"/>
      <c r="D50" s="102"/>
      <c r="E50" s="102"/>
      <c r="F50" s="102"/>
      <c r="G50" s="102"/>
      <c r="H50" s="165">
        <f>(H44+H46-H35)/(D9/100)</f>
        <v>140.69550342465755</v>
      </c>
      <c r="I50" s="102"/>
      <c r="J50" s="102"/>
      <c r="K50" s="102"/>
    </row>
    <row r="51" spans="1:26" ht="12.75" customHeight="1" x14ac:dyDescent="0.2">
      <c r="A51" s="232"/>
      <c r="B51" s="102"/>
      <c r="C51" s="232" t="s">
        <v>97</v>
      </c>
      <c r="D51" s="102"/>
      <c r="E51" s="102"/>
      <c r="F51" s="155">
        <v>100</v>
      </c>
      <c r="G51" s="232" t="s">
        <v>59</v>
      </c>
      <c r="H51" s="102"/>
      <c r="I51" s="118"/>
      <c r="J51" s="102"/>
      <c r="K51" s="102"/>
    </row>
    <row r="52" spans="1:26" ht="12.75" customHeight="1" x14ac:dyDescent="0.2">
      <c r="A52" s="102"/>
      <c r="B52" s="232" t="s">
        <v>98</v>
      </c>
      <c r="C52" s="102"/>
      <c r="D52" s="102"/>
      <c r="E52" s="102"/>
      <c r="F52" s="102"/>
      <c r="G52" s="102"/>
      <c r="H52" s="101">
        <f>(H9-H23-H36-H39-H15)/F51*100</f>
        <v>94.217986301369876</v>
      </c>
      <c r="I52" s="102"/>
      <c r="J52" s="102"/>
      <c r="K52" s="102"/>
    </row>
    <row r="53" spans="1:26" ht="12.75" customHeight="1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02"/>
    </row>
    <row r="54" spans="1:26" ht="12.75" customHeight="1" x14ac:dyDescent="0.25">
      <c r="A54" s="128" t="s">
        <v>36</v>
      </c>
      <c r="B54" s="129"/>
      <c r="C54" s="129"/>
      <c r="D54" s="129"/>
      <c r="E54" s="166" t="str">
        <f>HYPERLINK("http://fyi.extension.wisc.edu/wbic/","http://fyi.extension.wisc.edu/wbic/")</f>
        <v>http://fyi.extension.wisc.edu/wbic/</v>
      </c>
      <c r="F54" s="129"/>
      <c r="G54" s="129"/>
      <c r="H54" s="129"/>
      <c r="I54" s="129"/>
      <c r="J54" s="129"/>
      <c r="K54" s="102"/>
    </row>
    <row r="55" spans="1:26" ht="9" customHeight="1" x14ac:dyDescent="0.25">
      <c r="A55" s="128"/>
      <c r="B55" s="129"/>
      <c r="C55" s="129"/>
      <c r="D55" s="129"/>
      <c r="E55" s="130"/>
      <c r="F55" s="129"/>
      <c r="G55" s="129"/>
      <c r="H55" s="129"/>
      <c r="I55" s="129"/>
      <c r="J55" s="129"/>
      <c r="K55" s="102"/>
    </row>
    <row r="56" spans="1:26" ht="24" customHeight="1" x14ac:dyDescent="0.2">
      <c r="A56" s="284" t="s">
        <v>45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</row>
    <row r="57" spans="1:26" ht="12.75" customHeight="1" x14ac:dyDescent="0.2">
      <c r="A57" s="285" t="s">
        <v>47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</row>
    <row r="58" spans="1:26" ht="12.75" customHeight="1" x14ac:dyDescent="0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26" ht="12.75" customHeight="1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26" ht="12.75" customHeight="1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1:26" ht="12.75" customHeight="1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26" ht="12.75" customHeight="1" x14ac:dyDescent="0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1:26" ht="12.75" customHeight="1" x14ac:dyDescent="0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1:26" ht="12.75" customHeight="1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1" ht="12.75" customHeight="1" x14ac:dyDescent="0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ht="12.75" customHeight="1" x14ac:dyDescent="0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1:11" ht="12.75" customHeight="1" x14ac:dyDescent="0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1:11" ht="12.75" customHeight="1" x14ac:dyDescent="0.2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1:11" ht="12.75" customHeight="1" x14ac:dyDescent="0.2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1" ht="12.75" customHeight="1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1:11" ht="12.75" customHeight="1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1" ht="12.75" customHeight="1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1:11" ht="12.75" customHeight="1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1:11" ht="12.75" customHeight="1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1:11" ht="12.75" customHeight="1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1:11" ht="12.75" customHeight="1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1:11" ht="12.75" customHeight="1" x14ac:dyDescent="0.2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1:11" ht="12.75" customHeight="1" x14ac:dyDescent="0.2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1:11" ht="12.75" customHeight="1" x14ac:dyDescent="0.2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1:11" ht="12.75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1:11" ht="12.75" customHeight="1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1:11" ht="12.75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1:11" ht="12.75" customHeight="1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1:11" ht="12.75" customHeight="1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1:11" ht="12.75" customHeight="1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1:11" ht="12.75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1:11" ht="12.75" customHeight="1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1:11" ht="12.75" customHeight="1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1:11" ht="12.75" customHeight="1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1:11" ht="12.75" customHeight="1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1:11" ht="12.75" customHeight="1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1:11" ht="12.75" customHeight="1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1:11" ht="12.75" customHeight="1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11" ht="12.75" customHeight="1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1" ht="12.75" customHeight="1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1:11" ht="12.75" customHeight="1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1:11" ht="12.75" customHeight="1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1:11" ht="12.75" customHeight="1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1:11" ht="12.75" customHeight="1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1:11" ht="12.75" customHeight="1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1:11" ht="12.75" customHeight="1" x14ac:dyDescent="0.2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1:11" ht="12.75" customHeight="1" x14ac:dyDescent="0.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1:11" ht="12.75" customHeight="1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1:11" ht="12.75" customHeight="1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1:11" ht="12.75" customHeight="1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1:11" ht="12.75" customHeight="1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1:11" ht="12.75" customHeight="1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1:11" ht="12.75" customHeight="1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1:11" ht="12.75" customHeight="1" x14ac:dyDescent="0.2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1:11" ht="12.75" customHeight="1" x14ac:dyDescent="0.2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1:11" ht="12.75" customHeight="1" x14ac:dyDescent="0.2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1:11" ht="12.75" customHeight="1" x14ac:dyDescent="0.2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1:11" ht="12.75" customHeight="1" x14ac:dyDescent="0.2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1:11" ht="12.75" customHeight="1" x14ac:dyDescent="0.2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1:11" ht="12.75" customHeight="1" x14ac:dyDescent="0.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1:11" ht="12.75" customHeight="1" x14ac:dyDescent="0.2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1:11" ht="12.75" customHeight="1" x14ac:dyDescent="0.2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1:11" ht="12.75" customHeight="1" x14ac:dyDescent="0.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1:11" ht="12.75" customHeight="1" x14ac:dyDescent="0.2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1:11" ht="12.75" customHeight="1" x14ac:dyDescent="0.2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1:11" ht="12.75" customHeight="1" x14ac:dyDescent="0.2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1:11" ht="12.75" customHeight="1" x14ac:dyDescent="0.2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1:11" ht="12.75" customHeight="1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1:11" ht="12.75" customHeight="1" x14ac:dyDescent="0.2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1:11" ht="12.75" customHeight="1" x14ac:dyDescent="0.2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1:11" ht="12.75" customHeight="1" x14ac:dyDescent="0.2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1:11" ht="12.75" customHeight="1" x14ac:dyDescent="0.2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1:11" ht="12.75" customHeight="1" x14ac:dyDescent="0.2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1:11" ht="12.75" customHeight="1" x14ac:dyDescent="0.2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1:11" ht="12.75" customHeight="1" x14ac:dyDescent="0.2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1:11" ht="12.75" customHeight="1" x14ac:dyDescent="0.2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1:11" ht="12.75" customHeight="1" x14ac:dyDescent="0.2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1:11" ht="12.75" customHeight="1" x14ac:dyDescent="0.2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</row>
    <row r="134" spans="1:11" ht="12.75" customHeight="1" x14ac:dyDescent="0.2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1:11" ht="12.75" customHeight="1" x14ac:dyDescent="0.2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1:11" ht="12.75" customHeight="1" x14ac:dyDescent="0.2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1:11" ht="12.75" customHeight="1" x14ac:dyDescent="0.2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1:11" ht="12.75" customHeight="1" x14ac:dyDescent="0.2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</row>
    <row r="139" spans="1:11" ht="12.75" customHeight="1" x14ac:dyDescent="0.2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</row>
    <row r="140" spans="1:11" ht="12.75" customHeight="1" x14ac:dyDescent="0.2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1:11" ht="12.75" customHeight="1" x14ac:dyDescent="0.2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</row>
    <row r="142" spans="1:11" ht="12.75" customHeight="1" x14ac:dyDescent="0.2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1:11" ht="12.75" customHeight="1" x14ac:dyDescent="0.2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1:11" ht="12.75" customHeight="1" x14ac:dyDescent="0.2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</row>
    <row r="145" spans="1:11" ht="12.75" customHeight="1" x14ac:dyDescent="0.2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</row>
    <row r="146" spans="1:11" ht="12.75" customHeight="1" x14ac:dyDescent="0.2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1:11" ht="12.75" customHeight="1" x14ac:dyDescent="0.2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1:11" ht="12.75" customHeight="1" x14ac:dyDescent="0.2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</row>
    <row r="149" spans="1:11" ht="12.75" customHeight="1" x14ac:dyDescent="0.2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</row>
    <row r="150" spans="1:11" ht="12.75" customHeight="1" x14ac:dyDescent="0.2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</row>
    <row r="151" spans="1:11" ht="12.75" customHeight="1" x14ac:dyDescent="0.2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1:11" ht="12.75" customHeight="1" x14ac:dyDescent="0.2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</row>
    <row r="153" spans="1:11" ht="12.75" customHeight="1" x14ac:dyDescent="0.2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</row>
    <row r="154" spans="1:11" ht="12.75" customHeight="1" x14ac:dyDescent="0.2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</row>
    <row r="155" spans="1:11" ht="12.75" customHeight="1" x14ac:dyDescent="0.2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1:11" ht="12.75" customHeight="1" x14ac:dyDescent="0.2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1:11" ht="12.75" customHeight="1" x14ac:dyDescent="0.2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</row>
    <row r="158" spans="1:11" ht="12.75" customHeight="1" x14ac:dyDescent="0.2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</row>
    <row r="159" spans="1:11" ht="12.75" customHeight="1" x14ac:dyDescent="0.2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</row>
    <row r="160" spans="1:11" ht="12.75" customHeight="1" x14ac:dyDescent="0.2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</row>
    <row r="161" spans="1:11" ht="12.75" customHeight="1" x14ac:dyDescent="0.2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1:11" ht="12.75" customHeight="1" x14ac:dyDescent="0.2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1:11" ht="12.75" customHeight="1" x14ac:dyDescent="0.2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</row>
    <row r="164" spans="1:11" ht="12.75" customHeight="1" x14ac:dyDescent="0.2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</row>
    <row r="165" spans="1:11" ht="12.75" customHeight="1" x14ac:dyDescent="0.2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1:11" ht="12.75" customHeight="1" x14ac:dyDescent="0.2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1:11" ht="12.75" customHeight="1" x14ac:dyDescent="0.2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1:11" ht="12.75" customHeight="1" x14ac:dyDescent="0.2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1:11" ht="12.75" customHeight="1" x14ac:dyDescent="0.2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1:11" ht="12.75" customHeight="1" x14ac:dyDescent="0.2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1:11" ht="12.75" customHeight="1" x14ac:dyDescent="0.2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1:11" ht="12.75" customHeight="1" x14ac:dyDescent="0.2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1:11" ht="12.75" customHeight="1" x14ac:dyDescent="0.2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1:11" ht="12.75" customHeight="1" x14ac:dyDescent="0.2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1:11" ht="12.75" customHeight="1" x14ac:dyDescent="0.2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1:11" ht="12.75" customHeight="1" x14ac:dyDescent="0.2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1:11" ht="12.75" customHeight="1" x14ac:dyDescent="0.2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1:11" ht="12.75" customHeight="1" x14ac:dyDescent="0.2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1:11" ht="12.75" customHeight="1" x14ac:dyDescent="0.2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1:11" ht="12.75" customHeight="1" x14ac:dyDescent="0.2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1:11" ht="12.75" customHeight="1" x14ac:dyDescent="0.2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1:11" ht="12.75" customHeight="1" x14ac:dyDescent="0.2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1:11" ht="12.75" customHeight="1" x14ac:dyDescent="0.2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1:11" ht="12.75" customHeight="1" x14ac:dyDescent="0.2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1:11" ht="12.75" customHeight="1" x14ac:dyDescent="0.2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1:11" ht="12.75" customHeight="1" x14ac:dyDescent="0.2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1:11" ht="12.75" customHeight="1" x14ac:dyDescent="0.2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1:11" ht="12.75" customHeight="1" x14ac:dyDescent="0.2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1:11" ht="12.75" customHeight="1" x14ac:dyDescent="0.2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1:11" ht="12.75" customHeight="1" x14ac:dyDescent="0.2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1:11" ht="12.75" customHeight="1" x14ac:dyDescent="0.2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1:11" ht="12.75" customHeight="1" x14ac:dyDescent="0.2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1:11" ht="12.75" customHeight="1" x14ac:dyDescent="0.2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1:11" ht="12.75" customHeight="1" x14ac:dyDescent="0.2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1:11" ht="12.75" customHeight="1" x14ac:dyDescent="0.2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1:11" ht="12.75" customHeight="1" x14ac:dyDescent="0.2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1:11" ht="12.75" customHeight="1" x14ac:dyDescent="0.2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1:11" ht="12.75" customHeight="1" x14ac:dyDescent="0.2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1:11" ht="12.75" customHeight="1" x14ac:dyDescent="0.2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1:11" ht="12.75" customHeight="1" x14ac:dyDescent="0.2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1:11" ht="12.75" customHeight="1" x14ac:dyDescent="0.2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1:11" ht="12.75" customHeight="1" x14ac:dyDescent="0.2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1:11" ht="12.75" customHeight="1" x14ac:dyDescent="0.2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1:11" ht="12.75" customHeight="1" x14ac:dyDescent="0.2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1:11" ht="12.75" customHeight="1" x14ac:dyDescent="0.2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1:11" ht="12.75" customHeight="1" x14ac:dyDescent="0.2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1:11" ht="12.75" customHeight="1" x14ac:dyDescent="0.2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1:11" ht="12.75" customHeight="1" x14ac:dyDescent="0.2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1:11" ht="12.75" customHeight="1" x14ac:dyDescent="0.2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1:11" ht="12.75" customHeight="1" x14ac:dyDescent="0.2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1:11" ht="12.75" customHeight="1" x14ac:dyDescent="0.2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1:11" ht="12.75" customHeight="1" x14ac:dyDescent="0.2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1:11" ht="12.75" customHeight="1" x14ac:dyDescent="0.2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1:11" ht="12.75" customHeight="1" x14ac:dyDescent="0.2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1:11" ht="12.75" customHeight="1" x14ac:dyDescent="0.2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1:11" ht="12.75" customHeight="1" x14ac:dyDescent="0.2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1:11" ht="12.75" customHeight="1" x14ac:dyDescent="0.2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1:11" ht="12.75" customHeight="1" x14ac:dyDescent="0.2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1:11" ht="12.75" customHeight="1" x14ac:dyDescent="0.2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1:11" ht="12.75" customHeight="1" x14ac:dyDescent="0.2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1:11" ht="12.75" customHeight="1" x14ac:dyDescent="0.2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1:11" ht="12.75" customHeight="1" x14ac:dyDescent="0.2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1:11" ht="12.75" customHeight="1" x14ac:dyDescent="0.2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1:11" ht="12.75" customHeight="1" x14ac:dyDescent="0.2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1:11" ht="12.75" customHeight="1" x14ac:dyDescent="0.2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1:11" ht="12.75" customHeight="1" x14ac:dyDescent="0.2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1:11" ht="12.75" customHeight="1" x14ac:dyDescent="0.2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1:11" ht="12.75" customHeight="1" x14ac:dyDescent="0.2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1:11" ht="12.75" customHeight="1" x14ac:dyDescent="0.2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1:11" ht="12.75" customHeight="1" x14ac:dyDescent="0.2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1:11" ht="12.75" customHeight="1" x14ac:dyDescent="0.2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1:11" ht="12.75" customHeight="1" x14ac:dyDescent="0.2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1:11" ht="12.75" customHeight="1" x14ac:dyDescent="0.2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1:11" ht="12.75" customHeight="1" x14ac:dyDescent="0.2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1:11" ht="12.75" customHeight="1" x14ac:dyDescent="0.2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1:11" ht="12.75" customHeight="1" x14ac:dyDescent="0.2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1:11" ht="12.75" customHeight="1" x14ac:dyDescent="0.2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1:11" ht="12.75" customHeight="1" x14ac:dyDescent="0.2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1:11" ht="12.75" customHeight="1" x14ac:dyDescent="0.2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1:11" ht="12.75" customHeight="1" x14ac:dyDescent="0.2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1:11" ht="12.75" customHeight="1" x14ac:dyDescent="0.2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1:11" ht="12.75" customHeight="1" x14ac:dyDescent="0.2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1:11" ht="12.75" customHeight="1" x14ac:dyDescent="0.2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1:11" ht="12.75" customHeight="1" x14ac:dyDescent="0.2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1:11" ht="12.75" customHeight="1" x14ac:dyDescent="0.2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1:11" ht="12.75" customHeight="1" x14ac:dyDescent="0.2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1:11" ht="12.75" customHeight="1" x14ac:dyDescent="0.2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1:11" ht="12.75" customHeight="1" x14ac:dyDescent="0.2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1:11" ht="12.75" customHeight="1" x14ac:dyDescent="0.2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1:11" ht="12.75" customHeight="1" x14ac:dyDescent="0.2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1:11" ht="12.75" customHeight="1" x14ac:dyDescent="0.2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1:11" ht="12.75" customHeight="1" x14ac:dyDescent="0.2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1:11" ht="12.75" customHeight="1" x14ac:dyDescent="0.2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1:11" ht="12.75" customHeight="1" x14ac:dyDescent="0.2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1:11" ht="12.75" customHeight="1" x14ac:dyDescent="0.2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1:11" ht="12.75" customHeight="1" x14ac:dyDescent="0.2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1:11" ht="12.75" customHeight="1" x14ac:dyDescent="0.2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1:11" ht="12.75" customHeight="1" x14ac:dyDescent="0.2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1:11" ht="12.75" customHeight="1" x14ac:dyDescent="0.2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1:11" ht="12.75" customHeight="1" x14ac:dyDescent="0.2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1:11" ht="12.75" customHeight="1" x14ac:dyDescent="0.2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1:11" ht="12.75" customHeight="1" x14ac:dyDescent="0.2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1:11" ht="12.75" customHeight="1" x14ac:dyDescent="0.2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1:11" ht="12.75" customHeight="1" x14ac:dyDescent="0.2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1:11" ht="12.75" customHeight="1" x14ac:dyDescent="0.2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1:11" ht="12.75" customHeight="1" x14ac:dyDescent="0.2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1:11" ht="12.75" customHeight="1" x14ac:dyDescent="0.2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1:11" ht="12.75" customHeight="1" x14ac:dyDescent="0.2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1:11" ht="12.75" customHeight="1" x14ac:dyDescent="0.2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1:11" ht="12.75" customHeight="1" x14ac:dyDescent="0.2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1:11" ht="12.75" customHeight="1" x14ac:dyDescent="0.2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1:11" ht="12.75" customHeight="1" x14ac:dyDescent="0.2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1:11" ht="12.75" customHeight="1" x14ac:dyDescent="0.2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1:11" ht="12.75" customHeight="1" x14ac:dyDescent="0.2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1:11" ht="12.75" customHeight="1" x14ac:dyDescent="0.2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1:11" ht="12.75" customHeight="1" x14ac:dyDescent="0.2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1:11" ht="12.75" customHeight="1" x14ac:dyDescent="0.2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1:11" ht="12.75" customHeight="1" x14ac:dyDescent="0.2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1:11" ht="12.75" customHeight="1" x14ac:dyDescent="0.2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1:11" ht="12.75" customHeight="1" x14ac:dyDescent="0.2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1:11" ht="12.75" customHeight="1" x14ac:dyDescent="0.2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1:11" ht="12.75" customHeight="1" x14ac:dyDescent="0.2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1:11" ht="12.75" customHeight="1" x14ac:dyDescent="0.2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1:11" ht="12.75" customHeight="1" x14ac:dyDescent="0.2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1:11" ht="12.75" customHeight="1" x14ac:dyDescent="0.2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1:11" ht="12.75" customHeight="1" x14ac:dyDescent="0.2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1:11" ht="12.75" customHeight="1" x14ac:dyDescent="0.2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1:11" ht="12.75" customHeight="1" x14ac:dyDescent="0.2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1:11" ht="12.75" customHeight="1" x14ac:dyDescent="0.2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1:11" ht="12.75" customHeight="1" x14ac:dyDescent="0.2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1:11" ht="12.75" customHeight="1" x14ac:dyDescent="0.2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1:11" ht="12.75" customHeight="1" x14ac:dyDescent="0.2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1:11" ht="12.75" customHeight="1" x14ac:dyDescent="0.2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1:11" ht="12.75" customHeight="1" x14ac:dyDescent="0.2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1:11" ht="12.75" customHeight="1" x14ac:dyDescent="0.2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1:11" ht="12.75" customHeight="1" x14ac:dyDescent="0.2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1:11" ht="12.75" customHeight="1" x14ac:dyDescent="0.2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1:11" ht="12.75" customHeight="1" x14ac:dyDescent="0.2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1:11" ht="12.75" customHeight="1" x14ac:dyDescent="0.2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1:11" ht="12.75" customHeight="1" x14ac:dyDescent="0.2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1:11" ht="12.75" customHeight="1" x14ac:dyDescent="0.2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1:11" ht="12.75" customHeight="1" x14ac:dyDescent="0.2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1:11" ht="12.75" customHeight="1" x14ac:dyDescent="0.2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1:11" ht="12.75" customHeight="1" x14ac:dyDescent="0.2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1:11" ht="12.75" customHeight="1" x14ac:dyDescent="0.2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1:11" ht="12.75" customHeight="1" x14ac:dyDescent="0.2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1:11" ht="12.75" customHeight="1" x14ac:dyDescent="0.2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1:11" ht="12.75" customHeight="1" x14ac:dyDescent="0.2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1:11" ht="12.75" customHeight="1" x14ac:dyDescent="0.2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1:11" ht="12.75" customHeight="1" x14ac:dyDescent="0.2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1:11" ht="12.75" customHeight="1" x14ac:dyDescent="0.2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1:11" ht="12.75" customHeight="1" x14ac:dyDescent="0.2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1:11" ht="12.75" customHeight="1" x14ac:dyDescent="0.2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1:11" ht="12.75" customHeight="1" x14ac:dyDescent="0.2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1:11" ht="12.75" customHeight="1" x14ac:dyDescent="0.2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1:11" ht="12.75" customHeight="1" x14ac:dyDescent="0.2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1:11" ht="12.75" customHeight="1" x14ac:dyDescent="0.2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1:11" ht="12.75" customHeight="1" x14ac:dyDescent="0.2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1:11" ht="12.75" customHeight="1" x14ac:dyDescent="0.2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1:11" ht="12.75" customHeight="1" x14ac:dyDescent="0.2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1:11" ht="12.75" customHeight="1" x14ac:dyDescent="0.2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1:11" ht="12.75" customHeight="1" x14ac:dyDescent="0.2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1:11" ht="12.75" customHeight="1" x14ac:dyDescent="0.2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1:11" ht="12.75" customHeight="1" x14ac:dyDescent="0.2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1:11" ht="12.75" customHeight="1" x14ac:dyDescent="0.2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1:11" ht="12.75" customHeight="1" x14ac:dyDescent="0.2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1:11" ht="12.75" customHeight="1" x14ac:dyDescent="0.2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1:11" ht="12.75" customHeight="1" x14ac:dyDescent="0.2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1:11" ht="12.75" customHeight="1" x14ac:dyDescent="0.2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1:11" ht="12.75" customHeight="1" x14ac:dyDescent="0.2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1:11" ht="12.75" customHeight="1" x14ac:dyDescent="0.2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1:11" ht="12.75" customHeight="1" x14ac:dyDescent="0.2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1:11" ht="12.75" customHeight="1" x14ac:dyDescent="0.2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1:11" ht="12.75" customHeight="1" x14ac:dyDescent="0.2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1:11" ht="12.75" customHeight="1" x14ac:dyDescent="0.2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1:11" ht="12.75" customHeight="1" x14ac:dyDescent="0.2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1:11" ht="12.75" customHeight="1" x14ac:dyDescent="0.2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1:11" ht="12.75" customHeight="1" x14ac:dyDescent="0.2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1:11" ht="12.75" customHeight="1" x14ac:dyDescent="0.2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1:11" ht="12.75" customHeight="1" x14ac:dyDescent="0.2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1:11" ht="12.75" customHeight="1" x14ac:dyDescent="0.2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1:11" ht="12.75" customHeight="1" x14ac:dyDescent="0.2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1:11" ht="12.75" customHeight="1" x14ac:dyDescent="0.2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1:11" ht="12.75" customHeight="1" x14ac:dyDescent="0.2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1:11" ht="12.75" customHeight="1" x14ac:dyDescent="0.2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1:11" ht="12.75" customHeight="1" x14ac:dyDescent="0.2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1:11" ht="12.75" customHeight="1" x14ac:dyDescent="0.2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1:11" ht="12.75" customHeight="1" x14ac:dyDescent="0.2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1:11" ht="12.75" customHeight="1" x14ac:dyDescent="0.2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1:11" ht="12.75" customHeight="1" x14ac:dyDescent="0.2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1:11" ht="12.75" customHeight="1" x14ac:dyDescent="0.2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1:11" ht="12.75" customHeight="1" x14ac:dyDescent="0.2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1:11" ht="12.75" customHeight="1" x14ac:dyDescent="0.2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1:11" ht="12.75" customHeight="1" x14ac:dyDescent="0.2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1:11" ht="12.75" customHeight="1" x14ac:dyDescent="0.2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1:11" ht="12.75" customHeight="1" x14ac:dyDescent="0.2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1:11" ht="12.75" customHeight="1" x14ac:dyDescent="0.2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1:11" ht="12.75" customHeight="1" x14ac:dyDescent="0.2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1:11" ht="12.75" customHeight="1" x14ac:dyDescent="0.2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1:11" ht="12.75" customHeight="1" x14ac:dyDescent="0.2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1:11" ht="12.75" customHeight="1" x14ac:dyDescent="0.2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1:11" ht="12.75" customHeight="1" x14ac:dyDescent="0.2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1:11" ht="12.75" customHeight="1" x14ac:dyDescent="0.2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1:11" ht="12.75" customHeight="1" x14ac:dyDescent="0.2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1:11" ht="12.75" customHeight="1" x14ac:dyDescent="0.2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1:11" ht="12.75" customHeight="1" x14ac:dyDescent="0.2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1:11" ht="12.75" customHeight="1" x14ac:dyDescent="0.2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1:11" ht="12.75" customHeight="1" x14ac:dyDescent="0.2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1:11" ht="12.75" customHeight="1" x14ac:dyDescent="0.2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1:11" ht="12.75" customHeight="1" x14ac:dyDescent="0.2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1:11" ht="12.75" customHeight="1" x14ac:dyDescent="0.2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1:11" ht="12.75" customHeight="1" x14ac:dyDescent="0.2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1:11" ht="12.75" customHeight="1" x14ac:dyDescent="0.2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1:11" ht="12.75" customHeight="1" x14ac:dyDescent="0.2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1:11" ht="12.75" customHeight="1" x14ac:dyDescent="0.2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1:11" ht="12.75" customHeight="1" x14ac:dyDescent="0.2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1:11" ht="12.75" customHeight="1" x14ac:dyDescent="0.2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1:11" ht="12.75" customHeight="1" x14ac:dyDescent="0.2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1:11" ht="12.75" customHeight="1" x14ac:dyDescent="0.2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1:11" ht="12.75" customHeight="1" x14ac:dyDescent="0.2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1:11" ht="12.75" customHeight="1" x14ac:dyDescent="0.2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1:11" ht="12.75" customHeight="1" x14ac:dyDescent="0.2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1:11" ht="12.75" customHeight="1" x14ac:dyDescent="0.2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1:11" ht="12.75" customHeight="1" x14ac:dyDescent="0.2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1:11" ht="12.75" customHeight="1" x14ac:dyDescent="0.2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1:11" ht="12.75" customHeight="1" x14ac:dyDescent="0.2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1:11" ht="12.75" customHeight="1" x14ac:dyDescent="0.2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1:11" ht="12.75" customHeight="1" x14ac:dyDescent="0.2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1:11" ht="12.75" customHeight="1" x14ac:dyDescent="0.2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1:11" ht="12.75" customHeight="1" x14ac:dyDescent="0.2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1:11" ht="12.75" customHeight="1" x14ac:dyDescent="0.2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1:11" ht="12.75" customHeight="1" x14ac:dyDescent="0.2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1:11" ht="12.75" customHeight="1" x14ac:dyDescent="0.2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1:11" ht="12.75" customHeight="1" x14ac:dyDescent="0.2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1:11" ht="12.75" customHeight="1" x14ac:dyDescent="0.2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1:11" ht="12.75" customHeight="1" x14ac:dyDescent="0.2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1:11" ht="12.75" customHeight="1" x14ac:dyDescent="0.2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1:11" ht="12.75" customHeight="1" x14ac:dyDescent="0.2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1:11" ht="12.75" customHeight="1" x14ac:dyDescent="0.2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1:11" ht="12.75" customHeight="1" x14ac:dyDescent="0.2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1:11" ht="12.75" customHeight="1" x14ac:dyDescent="0.2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1:11" ht="12.75" customHeight="1" x14ac:dyDescent="0.2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1:11" ht="12.75" customHeight="1" x14ac:dyDescent="0.2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1:11" ht="12.75" customHeight="1" x14ac:dyDescent="0.2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1:11" ht="12.75" customHeight="1" x14ac:dyDescent="0.2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1:11" ht="12.75" customHeight="1" x14ac:dyDescent="0.2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1:11" ht="12.75" customHeight="1" x14ac:dyDescent="0.2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1:11" ht="12.75" customHeight="1" x14ac:dyDescent="0.2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1:11" ht="12.75" customHeight="1" x14ac:dyDescent="0.2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1:11" ht="12.75" customHeight="1" x14ac:dyDescent="0.2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1:11" ht="12.75" customHeight="1" x14ac:dyDescent="0.2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1:11" ht="12.75" customHeight="1" x14ac:dyDescent="0.2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1:11" ht="12.75" customHeight="1" x14ac:dyDescent="0.2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1:11" ht="12.75" customHeight="1" x14ac:dyDescent="0.2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1:11" ht="12.75" customHeight="1" x14ac:dyDescent="0.2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1:11" ht="12.75" customHeight="1" x14ac:dyDescent="0.2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1:11" ht="12.75" customHeight="1" x14ac:dyDescent="0.2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1:11" ht="12.75" customHeight="1" x14ac:dyDescent="0.2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1:11" ht="12.75" customHeight="1" x14ac:dyDescent="0.2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1:11" ht="12.75" customHeight="1" x14ac:dyDescent="0.2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1:11" ht="12.75" customHeight="1" x14ac:dyDescent="0.2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1:11" ht="12.75" customHeight="1" x14ac:dyDescent="0.2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1:11" ht="12.75" customHeight="1" x14ac:dyDescent="0.2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1:11" ht="12.75" customHeight="1" x14ac:dyDescent="0.2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1:11" ht="12.75" customHeight="1" x14ac:dyDescent="0.2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1:11" ht="12.75" customHeight="1" x14ac:dyDescent="0.2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1:11" ht="12.75" customHeight="1" x14ac:dyDescent="0.2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1:11" ht="12.75" customHeight="1" x14ac:dyDescent="0.2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1:11" ht="12.75" customHeight="1" x14ac:dyDescent="0.2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1:11" ht="12.75" customHeight="1" x14ac:dyDescent="0.2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1:11" ht="12.75" customHeight="1" x14ac:dyDescent="0.2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1:11" ht="12.75" customHeight="1" x14ac:dyDescent="0.2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1:11" ht="12.75" customHeight="1" x14ac:dyDescent="0.2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1:11" ht="12.75" customHeight="1" x14ac:dyDescent="0.2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1:11" ht="12.75" customHeight="1" x14ac:dyDescent="0.2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1:11" ht="12.75" customHeight="1" x14ac:dyDescent="0.2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1:11" ht="12.75" customHeight="1" x14ac:dyDescent="0.2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1:11" ht="12.75" customHeight="1" x14ac:dyDescent="0.2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1:11" ht="12.75" customHeight="1" x14ac:dyDescent="0.2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1:11" ht="12.75" customHeight="1" x14ac:dyDescent="0.2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1:11" ht="12.75" customHeight="1" x14ac:dyDescent="0.2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1:11" ht="12.75" customHeight="1" x14ac:dyDescent="0.2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1:11" ht="12.75" customHeight="1" x14ac:dyDescent="0.2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1:11" ht="12.75" customHeight="1" x14ac:dyDescent="0.2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1:11" ht="12.75" customHeight="1" x14ac:dyDescent="0.2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1:11" ht="12.75" customHeight="1" x14ac:dyDescent="0.2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1:11" ht="12.75" customHeight="1" x14ac:dyDescent="0.2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1:11" ht="12.75" customHeight="1" x14ac:dyDescent="0.2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1:11" ht="12.75" customHeight="1" x14ac:dyDescent="0.2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1:11" ht="12.75" customHeight="1" x14ac:dyDescent="0.2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1:11" ht="12.75" customHeight="1" x14ac:dyDescent="0.2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1:11" ht="12.75" customHeight="1" x14ac:dyDescent="0.2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1:11" ht="12.75" customHeight="1" x14ac:dyDescent="0.2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1:11" ht="12.75" customHeight="1" x14ac:dyDescent="0.2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1:11" ht="12.75" customHeight="1" x14ac:dyDescent="0.2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1:11" ht="12.75" customHeight="1" x14ac:dyDescent="0.2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1:11" ht="12.75" customHeight="1" x14ac:dyDescent="0.2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1:11" ht="12.75" customHeight="1" x14ac:dyDescent="0.2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1:11" ht="12.75" customHeight="1" x14ac:dyDescent="0.2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1:11" ht="12.75" customHeight="1" x14ac:dyDescent="0.2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1:11" ht="12.75" customHeight="1" x14ac:dyDescent="0.2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1:11" ht="12.75" customHeight="1" x14ac:dyDescent="0.2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1:11" ht="12.75" customHeight="1" x14ac:dyDescent="0.2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1:11" ht="12.75" customHeight="1" x14ac:dyDescent="0.2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1:11" ht="12.75" customHeight="1" x14ac:dyDescent="0.2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1:11" ht="12.75" customHeight="1" x14ac:dyDescent="0.2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1:11" ht="12.75" customHeight="1" x14ac:dyDescent="0.2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1:11" ht="12.75" customHeight="1" x14ac:dyDescent="0.2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1:11" ht="12.75" customHeight="1" x14ac:dyDescent="0.2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1:11" ht="12.75" customHeight="1" x14ac:dyDescent="0.2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1:11" ht="12.75" customHeight="1" x14ac:dyDescent="0.2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1:11" ht="12.75" customHeight="1" x14ac:dyDescent="0.2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1:11" ht="12.75" customHeight="1" x14ac:dyDescent="0.2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1:11" ht="12.75" customHeight="1" x14ac:dyDescent="0.2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1:11" ht="12.75" customHeight="1" x14ac:dyDescent="0.2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1:11" ht="12.75" customHeight="1" x14ac:dyDescent="0.2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1:11" ht="12.75" customHeight="1" x14ac:dyDescent="0.2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1:11" ht="12.75" customHeight="1" x14ac:dyDescent="0.2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1:11" ht="12.75" customHeight="1" x14ac:dyDescent="0.2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1:11" ht="12.75" customHeight="1" x14ac:dyDescent="0.2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1:11" ht="12.75" customHeight="1" x14ac:dyDescent="0.2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1:11" ht="12.75" customHeight="1" x14ac:dyDescent="0.2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1:11" ht="12.75" customHeight="1" x14ac:dyDescent="0.2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1:11" ht="12.75" customHeight="1" x14ac:dyDescent="0.2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1:11" ht="12.75" customHeight="1" x14ac:dyDescent="0.2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1:11" ht="12.75" customHeight="1" x14ac:dyDescent="0.2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1:11" ht="12.75" customHeight="1" x14ac:dyDescent="0.2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1:11" ht="12.75" customHeight="1" x14ac:dyDescent="0.2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1:11" ht="12.75" customHeight="1" x14ac:dyDescent="0.2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1:11" ht="12.75" customHeight="1" x14ac:dyDescent="0.2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1:11" ht="12.75" customHeight="1" x14ac:dyDescent="0.2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1:11" ht="12.75" customHeight="1" x14ac:dyDescent="0.2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1:11" ht="12.75" customHeight="1" x14ac:dyDescent="0.2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1:11" ht="12.75" customHeight="1" x14ac:dyDescent="0.2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1:11" ht="12.75" customHeight="1" x14ac:dyDescent="0.2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1:11" ht="12.75" customHeight="1" x14ac:dyDescent="0.2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1:11" ht="12.75" customHeight="1" x14ac:dyDescent="0.2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1:11" ht="12.75" customHeight="1" x14ac:dyDescent="0.2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1:11" ht="12.75" customHeight="1" x14ac:dyDescent="0.2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1:11" ht="12.75" customHeight="1" x14ac:dyDescent="0.2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1:11" ht="12.75" customHeight="1" x14ac:dyDescent="0.2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</row>
    <row r="502" spans="1:11" ht="12.75" customHeight="1" x14ac:dyDescent="0.2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</row>
    <row r="503" spans="1:11" ht="12.75" customHeight="1" x14ac:dyDescent="0.2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</row>
    <row r="504" spans="1:11" ht="12.75" customHeight="1" x14ac:dyDescent="0.2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</row>
    <row r="505" spans="1:11" ht="12.75" customHeight="1" x14ac:dyDescent="0.2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</row>
    <row r="506" spans="1:11" ht="12.75" customHeight="1" x14ac:dyDescent="0.2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</row>
    <row r="507" spans="1:11" ht="12.75" customHeight="1" x14ac:dyDescent="0.2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</row>
    <row r="508" spans="1:11" ht="12.75" customHeight="1" x14ac:dyDescent="0.2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</row>
    <row r="509" spans="1:11" ht="12.75" customHeight="1" x14ac:dyDescent="0.2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</row>
    <row r="510" spans="1:11" ht="12.75" customHeight="1" x14ac:dyDescent="0.2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</row>
    <row r="511" spans="1:11" ht="12.75" customHeight="1" x14ac:dyDescent="0.2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</row>
    <row r="512" spans="1:11" ht="12.75" customHeight="1" x14ac:dyDescent="0.2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</row>
    <row r="513" spans="1:11" ht="12.75" customHeight="1" x14ac:dyDescent="0.2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</row>
    <row r="514" spans="1:11" ht="12.75" customHeight="1" x14ac:dyDescent="0.2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</row>
    <row r="515" spans="1:11" ht="12.75" customHeight="1" x14ac:dyDescent="0.2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</row>
    <row r="516" spans="1:11" ht="12.75" customHeight="1" x14ac:dyDescent="0.2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</row>
    <row r="517" spans="1:11" ht="12.75" customHeight="1" x14ac:dyDescent="0.2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</row>
    <row r="518" spans="1:11" ht="12.75" customHeight="1" x14ac:dyDescent="0.2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</row>
    <row r="519" spans="1:11" ht="12.75" customHeight="1" x14ac:dyDescent="0.2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</row>
    <row r="520" spans="1:11" ht="12.75" customHeight="1" x14ac:dyDescent="0.2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</row>
    <row r="521" spans="1:11" ht="12.75" customHeight="1" x14ac:dyDescent="0.2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</row>
    <row r="522" spans="1:11" ht="12.75" customHeight="1" x14ac:dyDescent="0.2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</row>
    <row r="523" spans="1:11" ht="12.75" customHeight="1" x14ac:dyDescent="0.2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</row>
    <row r="524" spans="1:11" ht="12.75" customHeight="1" x14ac:dyDescent="0.2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</row>
    <row r="525" spans="1:11" ht="12.75" customHeight="1" x14ac:dyDescent="0.2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</row>
    <row r="526" spans="1:11" ht="12.75" customHeight="1" x14ac:dyDescent="0.2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</row>
    <row r="527" spans="1:11" ht="12.75" customHeight="1" x14ac:dyDescent="0.2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</row>
    <row r="528" spans="1:11" ht="12.75" customHeight="1" x14ac:dyDescent="0.2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</row>
    <row r="529" spans="1:11" ht="12.75" customHeight="1" x14ac:dyDescent="0.2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</row>
    <row r="530" spans="1:11" ht="12.75" customHeight="1" x14ac:dyDescent="0.2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</row>
    <row r="531" spans="1:11" ht="12.75" customHeight="1" x14ac:dyDescent="0.2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</row>
    <row r="532" spans="1:11" ht="12.75" customHeight="1" x14ac:dyDescent="0.2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</row>
    <row r="533" spans="1:11" ht="12.75" customHeight="1" x14ac:dyDescent="0.2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</row>
    <row r="534" spans="1:11" ht="12.75" customHeight="1" x14ac:dyDescent="0.2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</row>
    <row r="535" spans="1:11" ht="12.75" customHeight="1" x14ac:dyDescent="0.2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</row>
    <row r="536" spans="1:11" ht="12.75" customHeight="1" x14ac:dyDescent="0.2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</row>
    <row r="537" spans="1:11" ht="12.75" customHeight="1" x14ac:dyDescent="0.2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</row>
    <row r="538" spans="1:11" ht="12.75" customHeight="1" x14ac:dyDescent="0.2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</row>
    <row r="539" spans="1:11" ht="12.75" customHeight="1" x14ac:dyDescent="0.2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</row>
    <row r="540" spans="1:11" ht="12.75" customHeight="1" x14ac:dyDescent="0.2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</row>
    <row r="541" spans="1:11" ht="12.75" customHeight="1" x14ac:dyDescent="0.2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</row>
    <row r="542" spans="1:11" ht="12.75" customHeight="1" x14ac:dyDescent="0.2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</row>
    <row r="543" spans="1:11" ht="12.75" customHeight="1" x14ac:dyDescent="0.2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</row>
    <row r="544" spans="1:11" ht="12.75" customHeight="1" x14ac:dyDescent="0.2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</row>
    <row r="545" spans="1:11" ht="12.75" customHeight="1" x14ac:dyDescent="0.2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</row>
    <row r="546" spans="1:11" ht="12.75" customHeight="1" x14ac:dyDescent="0.2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</row>
    <row r="547" spans="1:11" ht="12.75" customHeight="1" x14ac:dyDescent="0.2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</row>
    <row r="548" spans="1:11" ht="12.75" customHeight="1" x14ac:dyDescent="0.2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</row>
    <row r="549" spans="1:11" ht="12.75" customHeight="1" x14ac:dyDescent="0.2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</row>
    <row r="550" spans="1:11" ht="12.75" customHeight="1" x14ac:dyDescent="0.2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</row>
    <row r="551" spans="1:11" ht="12.75" customHeight="1" x14ac:dyDescent="0.2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</row>
    <row r="552" spans="1:11" ht="12.75" customHeight="1" x14ac:dyDescent="0.2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</row>
    <row r="553" spans="1:11" ht="12.75" customHeight="1" x14ac:dyDescent="0.2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</row>
    <row r="554" spans="1:11" ht="12.75" customHeight="1" x14ac:dyDescent="0.2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</row>
    <row r="555" spans="1:11" ht="12.75" customHeight="1" x14ac:dyDescent="0.2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</row>
    <row r="556" spans="1:11" ht="12.75" customHeight="1" x14ac:dyDescent="0.2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</row>
    <row r="557" spans="1:11" ht="12.75" customHeight="1" x14ac:dyDescent="0.2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</row>
    <row r="558" spans="1:11" ht="12.75" customHeight="1" x14ac:dyDescent="0.2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</row>
    <row r="559" spans="1:11" ht="12.75" customHeight="1" x14ac:dyDescent="0.2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</row>
    <row r="560" spans="1:11" ht="12.75" customHeight="1" x14ac:dyDescent="0.2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</row>
    <row r="561" spans="1:11" ht="12.75" customHeight="1" x14ac:dyDescent="0.2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</row>
    <row r="562" spans="1:11" ht="12.75" customHeight="1" x14ac:dyDescent="0.2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</row>
    <row r="563" spans="1:11" ht="12.75" customHeight="1" x14ac:dyDescent="0.2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</row>
    <row r="564" spans="1:11" ht="12.75" customHeight="1" x14ac:dyDescent="0.2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</row>
    <row r="565" spans="1:11" ht="12.75" customHeight="1" x14ac:dyDescent="0.2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</row>
    <row r="566" spans="1:11" ht="12.75" customHeight="1" x14ac:dyDescent="0.2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</row>
    <row r="567" spans="1:11" ht="12.75" customHeight="1" x14ac:dyDescent="0.2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</row>
    <row r="568" spans="1:11" ht="12.75" customHeight="1" x14ac:dyDescent="0.2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</row>
    <row r="569" spans="1:11" ht="12.75" customHeight="1" x14ac:dyDescent="0.2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</row>
    <row r="570" spans="1:11" ht="12.75" customHeight="1" x14ac:dyDescent="0.2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</row>
    <row r="571" spans="1:11" ht="12.75" customHeight="1" x14ac:dyDescent="0.2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</row>
    <row r="572" spans="1:11" ht="12.75" customHeight="1" x14ac:dyDescent="0.2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</row>
    <row r="573" spans="1:11" ht="12.75" customHeight="1" x14ac:dyDescent="0.2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</row>
    <row r="574" spans="1:11" ht="12.75" customHeight="1" x14ac:dyDescent="0.2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</row>
    <row r="575" spans="1:11" ht="12.75" customHeight="1" x14ac:dyDescent="0.2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</row>
    <row r="576" spans="1:11" ht="12.75" customHeight="1" x14ac:dyDescent="0.2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</row>
    <row r="577" spans="1:11" ht="12.75" customHeight="1" x14ac:dyDescent="0.2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</row>
    <row r="578" spans="1:11" ht="12.75" customHeight="1" x14ac:dyDescent="0.2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</row>
    <row r="579" spans="1:11" ht="12.75" customHeight="1" x14ac:dyDescent="0.2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</row>
    <row r="580" spans="1:11" ht="12.75" customHeight="1" x14ac:dyDescent="0.2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</row>
    <row r="581" spans="1:11" ht="12.75" customHeight="1" x14ac:dyDescent="0.2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</row>
    <row r="582" spans="1:11" ht="12.75" customHeight="1" x14ac:dyDescent="0.2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</row>
    <row r="583" spans="1:11" ht="12.75" customHeight="1" x14ac:dyDescent="0.2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</row>
    <row r="584" spans="1:11" ht="12.75" customHeight="1" x14ac:dyDescent="0.2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</row>
    <row r="585" spans="1:11" ht="12.75" customHeight="1" x14ac:dyDescent="0.2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</row>
    <row r="586" spans="1:11" ht="12.75" customHeight="1" x14ac:dyDescent="0.2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</row>
    <row r="587" spans="1:11" ht="12.75" customHeight="1" x14ac:dyDescent="0.2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</row>
    <row r="588" spans="1:11" ht="12.75" customHeight="1" x14ac:dyDescent="0.2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</row>
    <row r="589" spans="1:11" ht="12.75" customHeight="1" x14ac:dyDescent="0.2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</row>
    <row r="590" spans="1:11" ht="12.75" customHeight="1" x14ac:dyDescent="0.2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</row>
    <row r="591" spans="1:11" ht="12.75" customHeight="1" x14ac:dyDescent="0.2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</row>
    <row r="592" spans="1:11" ht="12.75" customHeight="1" x14ac:dyDescent="0.2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</row>
    <row r="593" spans="1:11" ht="12.75" customHeight="1" x14ac:dyDescent="0.2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</row>
    <row r="594" spans="1:11" ht="12.75" customHeight="1" x14ac:dyDescent="0.2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</row>
    <row r="595" spans="1:11" ht="12.75" customHeight="1" x14ac:dyDescent="0.2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</row>
    <row r="596" spans="1:11" ht="12.75" customHeight="1" x14ac:dyDescent="0.2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</row>
    <row r="597" spans="1:11" ht="12.75" customHeight="1" x14ac:dyDescent="0.2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</row>
    <row r="598" spans="1:11" ht="12.75" customHeight="1" x14ac:dyDescent="0.2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</row>
    <row r="599" spans="1:11" ht="12.75" customHeight="1" x14ac:dyDescent="0.2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</row>
    <row r="600" spans="1:11" ht="12.75" customHeight="1" x14ac:dyDescent="0.2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</row>
    <row r="601" spans="1:11" ht="12.75" customHeight="1" x14ac:dyDescent="0.2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</row>
    <row r="602" spans="1:11" ht="12.75" customHeight="1" x14ac:dyDescent="0.2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</row>
    <row r="603" spans="1:11" ht="12.75" customHeight="1" x14ac:dyDescent="0.2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</row>
    <row r="604" spans="1:11" ht="12.75" customHeight="1" x14ac:dyDescent="0.2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</row>
    <row r="605" spans="1:11" ht="12.75" customHeight="1" x14ac:dyDescent="0.2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</row>
    <row r="606" spans="1:11" ht="12.75" customHeight="1" x14ac:dyDescent="0.2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</row>
    <row r="607" spans="1:11" ht="12.75" customHeight="1" x14ac:dyDescent="0.2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</row>
    <row r="608" spans="1:11" ht="12.75" customHeight="1" x14ac:dyDescent="0.2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</row>
    <row r="609" spans="1:11" ht="12.75" customHeight="1" x14ac:dyDescent="0.2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</row>
    <row r="610" spans="1:11" ht="12.75" customHeight="1" x14ac:dyDescent="0.2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</row>
    <row r="611" spans="1:11" ht="12.75" customHeight="1" x14ac:dyDescent="0.2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</row>
    <row r="612" spans="1:11" ht="12.75" customHeight="1" x14ac:dyDescent="0.2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</row>
    <row r="613" spans="1:11" ht="12.75" customHeight="1" x14ac:dyDescent="0.2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</row>
    <row r="614" spans="1:11" ht="12.75" customHeight="1" x14ac:dyDescent="0.2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</row>
    <row r="615" spans="1:11" ht="12.75" customHeight="1" x14ac:dyDescent="0.2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</row>
    <row r="616" spans="1:11" ht="12.75" customHeight="1" x14ac:dyDescent="0.2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</row>
    <row r="617" spans="1:11" ht="12.75" customHeight="1" x14ac:dyDescent="0.2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</row>
    <row r="618" spans="1:11" ht="12.75" customHeight="1" x14ac:dyDescent="0.2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</row>
    <row r="619" spans="1:11" ht="12.75" customHeight="1" x14ac:dyDescent="0.2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</row>
    <row r="620" spans="1:11" ht="12.75" customHeight="1" x14ac:dyDescent="0.2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</row>
    <row r="621" spans="1:11" ht="12.75" customHeight="1" x14ac:dyDescent="0.2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</row>
    <row r="622" spans="1:11" ht="12.75" customHeight="1" x14ac:dyDescent="0.2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</row>
    <row r="623" spans="1:11" ht="12.75" customHeight="1" x14ac:dyDescent="0.2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</row>
    <row r="624" spans="1:11" ht="12.75" customHeight="1" x14ac:dyDescent="0.2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</row>
    <row r="625" spans="1:11" ht="12.75" customHeight="1" x14ac:dyDescent="0.2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</row>
    <row r="626" spans="1:11" ht="12.75" customHeight="1" x14ac:dyDescent="0.2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</row>
    <row r="627" spans="1:11" ht="12.75" customHeight="1" x14ac:dyDescent="0.2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</row>
    <row r="628" spans="1:11" ht="12.75" customHeight="1" x14ac:dyDescent="0.2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</row>
    <row r="629" spans="1:11" ht="12.75" customHeight="1" x14ac:dyDescent="0.2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</row>
    <row r="630" spans="1:11" ht="12.75" customHeight="1" x14ac:dyDescent="0.2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</row>
    <row r="631" spans="1:11" ht="12.75" customHeight="1" x14ac:dyDescent="0.2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</row>
    <row r="632" spans="1:11" ht="12.75" customHeight="1" x14ac:dyDescent="0.2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</row>
    <row r="633" spans="1:11" ht="12.75" customHeight="1" x14ac:dyDescent="0.2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</row>
    <row r="634" spans="1:11" ht="12.75" customHeight="1" x14ac:dyDescent="0.2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</row>
    <row r="635" spans="1:11" ht="12.75" customHeight="1" x14ac:dyDescent="0.2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</row>
    <row r="636" spans="1:11" ht="12.75" customHeight="1" x14ac:dyDescent="0.2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</row>
    <row r="637" spans="1:11" ht="12.75" customHeight="1" x14ac:dyDescent="0.2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</row>
    <row r="638" spans="1:11" ht="12.75" customHeight="1" x14ac:dyDescent="0.2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</row>
    <row r="639" spans="1:11" ht="12.75" customHeight="1" x14ac:dyDescent="0.2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</row>
    <row r="640" spans="1:11" ht="12.75" customHeight="1" x14ac:dyDescent="0.2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</row>
    <row r="641" spans="1:11" ht="12.75" customHeight="1" x14ac:dyDescent="0.2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</row>
    <row r="642" spans="1:11" ht="12.75" customHeight="1" x14ac:dyDescent="0.2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</row>
    <row r="643" spans="1:11" ht="12.75" customHeight="1" x14ac:dyDescent="0.2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</row>
    <row r="644" spans="1:11" ht="12.75" customHeight="1" x14ac:dyDescent="0.2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</row>
    <row r="645" spans="1:11" ht="12.75" customHeight="1" x14ac:dyDescent="0.2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</row>
    <row r="646" spans="1:11" ht="12.75" customHeight="1" x14ac:dyDescent="0.2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</row>
    <row r="647" spans="1:11" ht="12.75" customHeight="1" x14ac:dyDescent="0.2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</row>
    <row r="648" spans="1:11" ht="12.75" customHeight="1" x14ac:dyDescent="0.2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</row>
    <row r="649" spans="1:11" ht="12.75" customHeight="1" x14ac:dyDescent="0.2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</row>
    <row r="650" spans="1:11" ht="12.75" customHeight="1" x14ac:dyDescent="0.2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</row>
    <row r="651" spans="1:11" ht="12.75" customHeight="1" x14ac:dyDescent="0.2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</row>
    <row r="652" spans="1:11" ht="12.75" customHeight="1" x14ac:dyDescent="0.2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</row>
    <row r="653" spans="1:11" ht="12.75" customHeight="1" x14ac:dyDescent="0.2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</row>
    <row r="654" spans="1:11" ht="12.75" customHeight="1" x14ac:dyDescent="0.2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</row>
    <row r="655" spans="1:11" ht="12.75" customHeight="1" x14ac:dyDescent="0.2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</row>
    <row r="656" spans="1:11" ht="12.75" customHeight="1" x14ac:dyDescent="0.2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</row>
    <row r="657" spans="1:11" ht="12.75" customHeight="1" x14ac:dyDescent="0.2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</row>
    <row r="658" spans="1:11" ht="12.75" customHeight="1" x14ac:dyDescent="0.2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</row>
    <row r="659" spans="1:11" ht="12.75" customHeight="1" x14ac:dyDescent="0.2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</row>
    <row r="660" spans="1:11" ht="12.75" customHeight="1" x14ac:dyDescent="0.2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</row>
    <row r="661" spans="1:11" ht="12.75" customHeight="1" x14ac:dyDescent="0.2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</row>
    <row r="662" spans="1:11" ht="12.75" customHeight="1" x14ac:dyDescent="0.2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</row>
    <row r="663" spans="1:11" ht="12.75" customHeight="1" x14ac:dyDescent="0.2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</row>
    <row r="664" spans="1:11" ht="12.75" customHeight="1" x14ac:dyDescent="0.2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</row>
    <row r="665" spans="1:11" ht="12.75" customHeight="1" x14ac:dyDescent="0.2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</row>
    <row r="666" spans="1:11" ht="12.75" customHeight="1" x14ac:dyDescent="0.2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</row>
    <row r="667" spans="1:11" ht="12.75" customHeight="1" x14ac:dyDescent="0.2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</row>
    <row r="668" spans="1:11" ht="12.75" customHeight="1" x14ac:dyDescent="0.2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</row>
    <row r="669" spans="1:11" ht="12.75" customHeight="1" x14ac:dyDescent="0.2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</row>
    <row r="670" spans="1:11" ht="12.75" customHeight="1" x14ac:dyDescent="0.2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</row>
    <row r="671" spans="1:11" ht="12.75" customHeight="1" x14ac:dyDescent="0.2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</row>
    <row r="672" spans="1:11" ht="12.75" customHeight="1" x14ac:dyDescent="0.2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</row>
    <row r="673" spans="1:11" ht="12.75" customHeight="1" x14ac:dyDescent="0.2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</row>
    <row r="674" spans="1:11" ht="12.75" customHeight="1" x14ac:dyDescent="0.2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</row>
    <row r="675" spans="1:11" ht="12.75" customHeight="1" x14ac:dyDescent="0.2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</row>
    <row r="676" spans="1:11" ht="12.75" customHeight="1" x14ac:dyDescent="0.2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</row>
    <row r="677" spans="1:11" ht="12.75" customHeight="1" x14ac:dyDescent="0.2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</row>
    <row r="678" spans="1:11" ht="12.75" customHeight="1" x14ac:dyDescent="0.2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</row>
    <row r="679" spans="1:11" ht="12.75" customHeight="1" x14ac:dyDescent="0.2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</row>
    <row r="680" spans="1:11" ht="12.75" customHeight="1" x14ac:dyDescent="0.2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</row>
    <row r="681" spans="1:11" ht="12.75" customHeight="1" x14ac:dyDescent="0.2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</row>
    <row r="682" spans="1:11" ht="12.75" customHeight="1" x14ac:dyDescent="0.2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</row>
    <row r="683" spans="1:11" ht="12.75" customHeight="1" x14ac:dyDescent="0.2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</row>
    <row r="684" spans="1:11" ht="12.75" customHeight="1" x14ac:dyDescent="0.2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</row>
    <row r="685" spans="1:11" ht="12.75" customHeight="1" x14ac:dyDescent="0.2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</row>
    <row r="686" spans="1:11" ht="12.75" customHeight="1" x14ac:dyDescent="0.2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</row>
    <row r="687" spans="1:11" ht="12.75" customHeight="1" x14ac:dyDescent="0.2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</row>
    <row r="688" spans="1:11" ht="12.75" customHeight="1" x14ac:dyDescent="0.2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</row>
    <row r="689" spans="1:11" ht="12.75" customHeight="1" x14ac:dyDescent="0.2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</row>
    <row r="690" spans="1:11" ht="12.75" customHeight="1" x14ac:dyDescent="0.2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</row>
    <row r="691" spans="1:11" ht="12.75" customHeight="1" x14ac:dyDescent="0.2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</row>
    <row r="692" spans="1:11" ht="12.75" customHeight="1" x14ac:dyDescent="0.2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</row>
    <row r="693" spans="1:11" ht="12.75" customHeight="1" x14ac:dyDescent="0.2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</row>
    <row r="694" spans="1:11" ht="12.75" customHeight="1" x14ac:dyDescent="0.2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</row>
    <row r="695" spans="1:11" ht="12.75" customHeight="1" x14ac:dyDescent="0.2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</row>
    <row r="696" spans="1:11" ht="12.75" customHeight="1" x14ac:dyDescent="0.2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</row>
    <row r="697" spans="1:11" ht="12.75" customHeight="1" x14ac:dyDescent="0.2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</row>
    <row r="698" spans="1:11" ht="12.75" customHeight="1" x14ac:dyDescent="0.2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</row>
    <row r="699" spans="1:11" ht="12.75" customHeight="1" x14ac:dyDescent="0.2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</row>
    <row r="700" spans="1:11" ht="12.75" customHeight="1" x14ac:dyDescent="0.2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</row>
    <row r="701" spans="1:11" ht="12.75" customHeight="1" x14ac:dyDescent="0.2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</row>
    <row r="702" spans="1:11" ht="12.75" customHeight="1" x14ac:dyDescent="0.2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</row>
    <row r="703" spans="1:11" ht="12.75" customHeight="1" x14ac:dyDescent="0.2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</row>
    <row r="704" spans="1:11" ht="12.75" customHeight="1" x14ac:dyDescent="0.2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</row>
    <row r="705" spans="1:11" ht="12.75" customHeight="1" x14ac:dyDescent="0.2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</row>
    <row r="706" spans="1:11" ht="12.75" customHeight="1" x14ac:dyDescent="0.2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</row>
    <row r="707" spans="1:11" ht="12.75" customHeight="1" x14ac:dyDescent="0.2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</row>
    <row r="708" spans="1:11" ht="12.75" customHeight="1" x14ac:dyDescent="0.2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</row>
    <row r="709" spans="1:11" ht="12.75" customHeight="1" x14ac:dyDescent="0.2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</row>
    <row r="710" spans="1:11" ht="12.75" customHeight="1" x14ac:dyDescent="0.2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</row>
    <row r="711" spans="1:11" ht="12.75" customHeight="1" x14ac:dyDescent="0.2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</row>
    <row r="712" spans="1:11" ht="12.75" customHeight="1" x14ac:dyDescent="0.2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</row>
    <row r="713" spans="1:11" ht="12.75" customHeight="1" x14ac:dyDescent="0.2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</row>
    <row r="714" spans="1:11" ht="12.75" customHeight="1" x14ac:dyDescent="0.2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</row>
    <row r="715" spans="1:11" ht="12.75" customHeight="1" x14ac:dyDescent="0.2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</row>
    <row r="716" spans="1:11" ht="12.75" customHeight="1" x14ac:dyDescent="0.2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</row>
    <row r="717" spans="1:11" ht="12.75" customHeight="1" x14ac:dyDescent="0.2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</row>
    <row r="718" spans="1:11" ht="12.75" customHeight="1" x14ac:dyDescent="0.2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</row>
    <row r="719" spans="1:11" ht="12.75" customHeight="1" x14ac:dyDescent="0.2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</row>
    <row r="720" spans="1:11" ht="12.75" customHeight="1" x14ac:dyDescent="0.2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</row>
    <row r="721" spans="1:11" ht="12.75" customHeight="1" x14ac:dyDescent="0.2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</row>
    <row r="722" spans="1:11" ht="12.75" customHeight="1" x14ac:dyDescent="0.2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</row>
    <row r="723" spans="1:11" ht="12.75" customHeight="1" x14ac:dyDescent="0.2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</row>
    <row r="724" spans="1:11" ht="12.75" customHeight="1" x14ac:dyDescent="0.2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</row>
    <row r="725" spans="1:11" ht="12.75" customHeight="1" x14ac:dyDescent="0.2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</row>
    <row r="726" spans="1:11" ht="12.75" customHeight="1" x14ac:dyDescent="0.2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</row>
    <row r="727" spans="1:11" ht="12.75" customHeight="1" x14ac:dyDescent="0.2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</row>
    <row r="728" spans="1:11" ht="12.75" customHeight="1" x14ac:dyDescent="0.2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</row>
    <row r="729" spans="1:11" ht="12.75" customHeight="1" x14ac:dyDescent="0.2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</row>
    <row r="730" spans="1:11" ht="12.75" customHeight="1" x14ac:dyDescent="0.2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</row>
    <row r="731" spans="1:11" ht="12.75" customHeight="1" x14ac:dyDescent="0.2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</row>
    <row r="732" spans="1:11" ht="12.75" customHeight="1" x14ac:dyDescent="0.2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</row>
    <row r="733" spans="1:11" ht="12.75" customHeight="1" x14ac:dyDescent="0.2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</row>
    <row r="734" spans="1:11" ht="12.75" customHeight="1" x14ac:dyDescent="0.2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</row>
    <row r="735" spans="1:11" ht="12.75" customHeight="1" x14ac:dyDescent="0.2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</row>
    <row r="736" spans="1:11" ht="12.75" customHeight="1" x14ac:dyDescent="0.2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</row>
    <row r="737" spans="1:11" ht="12.75" customHeight="1" x14ac:dyDescent="0.2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</row>
    <row r="738" spans="1:11" ht="12.75" customHeight="1" x14ac:dyDescent="0.2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</row>
    <row r="739" spans="1:11" ht="12.75" customHeight="1" x14ac:dyDescent="0.2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</row>
    <row r="740" spans="1:11" ht="12.75" customHeight="1" x14ac:dyDescent="0.2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</row>
    <row r="741" spans="1:11" ht="12.75" customHeight="1" x14ac:dyDescent="0.2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</row>
    <row r="742" spans="1:11" ht="12.75" customHeight="1" x14ac:dyDescent="0.2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</row>
    <row r="743" spans="1:11" ht="12.75" customHeight="1" x14ac:dyDescent="0.2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</row>
    <row r="744" spans="1:11" ht="12.75" customHeight="1" x14ac:dyDescent="0.2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</row>
    <row r="745" spans="1:11" ht="12.75" customHeight="1" x14ac:dyDescent="0.2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</row>
    <row r="746" spans="1:11" ht="12.75" customHeight="1" x14ac:dyDescent="0.2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</row>
    <row r="747" spans="1:11" ht="12.75" customHeight="1" x14ac:dyDescent="0.2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</row>
    <row r="748" spans="1:11" ht="12.75" customHeight="1" x14ac:dyDescent="0.2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</row>
    <row r="749" spans="1:11" ht="12.75" customHeight="1" x14ac:dyDescent="0.2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</row>
    <row r="750" spans="1:11" ht="12.75" customHeight="1" x14ac:dyDescent="0.2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</row>
    <row r="751" spans="1:11" ht="12.75" customHeight="1" x14ac:dyDescent="0.2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</row>
    <row r="752" spans="1:11" ht="12.75" customHeight="1" x14ac:dyDescent="0.2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</row>
    <row r="753" spans="1:11" ht="12.75" customHeight="1" x14ac:dyDescent="0.2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</row>
    <row r="754" spans="1:11" ht="12.75" customHeight="1" x14ac:dyDescent="0.2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</row>
    <row r="755" spans="1:11" ht="12.75" customHeight="1" x14ac:dyDescent="0.2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</row>
    <row r="756" spans="1:11" ht="12.75" customHeight="1" x14ac:dyDescent="0.2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</row>
    <row r="757" spans="1:11" ht="12.75" customHeight="1" x14ac:dyDescent="0.2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</row>
    <row r="758" spans="1:11" ht="12.75" customHeight="1" x14ac:dyDescent="0.2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</row>
    <row r="759" spans="1:11" ht="12.75" customHeight="1" x14ac:dyDescent="0.2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</row>
    <row r="760" spans="1:11" ht="12.75" customHeight="1" x14ac:dyDescent="0.2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</row>
    <row r="761" spans="1:11" ht="12.75" customHeight="1" x14ac:dyDescent="0.2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</row>
    <row r="762" spans="1:11" ht="12.75" customHeight="1" x14ac:dyDescent="0.2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</row>
    <row r="763" spans="1:11" ht="12.75" customHeight="1" x14ac:dyDescent="0.2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</row>
    <row r="764" spans="1:11" ht="12.75" customHeight="1" x14ac:dyDescent="0.2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</row>
    <row r="765" spans="1:11" ht="12.75" customHeight="1" x14ac:dyDescent="0.2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</row>
    <row r="766" spans="1:11" ht="12.75" customHeight="1" x14ac:dyDescent="0.2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</row>
    <row r="767" spans="1:11" ht="12.75" customHeight="1" x14ac:dyDescent="0.2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</row>
    <row r="768" spans="1:11" ht="12.75" customHeight="1" x14ac:dyDescent="0.2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</row>
    <row r="769" spans="1:11" ht="12.75" customHeight="1" x14ac:dyDescent="0.2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</row>
    <row r="770" spans="1:11" ht="12.75" customHeight="1" x14ac:dyDescent="0.2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</row>
    <row r="771" spans="1:11" ht="12.75" customHeight="1" x14ac:dyDescent="0.2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</row>
    <row r="772" spans="1:11" ht="12.75" customHeight="1" x14ac:dyDescent="0.2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</row>
    <row r="773" spans="1:11" ht="12.75" customHeight="1" x14ac:dyDescent="0.2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</row>
    <row r="774" spans="1:11" ht="12.75" customHeight="1" x14ac:dyDescent="0.2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</row>
    <row r="775" spans="1:11" ht="12.75" customHeight="1" x14ac:dyDescent="0.2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</row>
    <row r="776" spans="1:11" ht="12.75" customHeight="1" x14ac:dyDescent="0.2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</row>
    <row r="777" spans="1:11" ht="12.75" customHeight="1" x14ac:dyDescent="0.2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</row>
    <row r="778" spans="1:11" ht="12.75" customHeight="1" x14ac:dyDescent="0.2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</row>
    <row r="779" spans="1:11" ht="12.75" customHeight="1" x14ac:dyDescent="0.2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</row>
    <row r="780" spans="1:11" ht="12.75" customHeight="1" x14ac:dyDescent="0.2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</row>
    <row r="781" spans="1:11" ht="12.75" customHeight="1" x14ac:dyDescent="0.2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</row>
    <row r="782" spans="1:11" ht="12.75" customHeight="1" x14ac:dyDescent="0.2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</row>
    <row r="783" spans="1:11" ht="12.75" customHeight="1" x14ac:dyDescent="0.2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</row>
    <row r="784" spans="1:11" ht="12.75" customHeight="1" x14ac:dyDescent="0.2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</row>
    <row r="785" spans="1:11" ht="12.75" customHeight="1" x14ac:dyDescent="0.2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</row>
    <row r="786" spans="1:11" ht="12.75" customHeight="1" x14ac:dyDescent="0.2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</row>
    <row r="787" spans="1:11" ht="12.75" customHeight="1" x14ac:dyDescent="0.2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</row>
    <row r="788" spans="1:11" ht="12.75" customHeight="1" x14ac:dyDescent="0.2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</row>
    <row r="789" spans="1:11" ht="12.75" customHeight="1" x14ac:dyDescent="0.2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</row>
    <row r="790" spans="1:11" ht="12.75" customHeight="1" x14ac:dyDescent="0.2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</row>
    <row r="791" spans="1:11" ht="12.75" customHeight="1" x14ac:dyDescent="0.2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</row>
    <row r="792" spans="1:11" ht="12.75" customHeight="1" x14ac:dyDescent="0.2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</row>
    <row r="793" spans="1:11" ht="12.75" customHeight="1" x14ac:dyDescent="0.2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</row>
    <row r="794" spans="1:11" ht="12.75" customHeight="1" x14ac:dyDescent="0.2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</row>
    <row r="795" spans="1:11" ht="12.75" customHeight="1" x14ac:dyDescent="0.2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</row>
    <row r="796" spans="1:11" ht="12.75" customHeight="1" x14ac:dyDescent="0.2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</row>
    <row r="797" spans="1:11" ht="12.75" customHeight="1" x14ac:dyDescent="0.2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</row>
    <row r="798" spans="1:11" ht="12.75" customHeight="1" x14ac:dyDescent="0.2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</row>
    <row r="799" spans="1:11" ht="12.75" customHeight="1" x14ac:dyDescent="0.2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</row>
    <row r="800" spans="1:11" ht="12.75" customHeight="1" x14ac:dyDescent="0.2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</row>
    <row r="801" spans="1:11" ht="12.75" customHeight="1" x14ac:dyDescent="0.2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</row>
    <row r="802" spans="1:11" ht="12.75" customHeight="1" x14ac:dyDescent="0.2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</row>
    <row r="803" spans="1:11" ht="12.75" customHeight="1" x14ac:dyDescent="0.2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</row>
    <row r="804" spans="1:11" ht="12.75" customHeight="1" x14ac:dyDescent="0.2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</row>
    <row r="805" spans="1:11" ht="12.75" customHeight="1" x14ac:dyDescent="0.2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</row>
    <row r="806" spans="1:11" ht="12.75" customHeight="1" x14ac:dyDescent="0.2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</row>
    <row r="807" spans="1:11" ht="12.75" customHeight="1" x14ac:dyDescent="0.2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</row>
    <row r="808" spans="1:11" ht="12.75" customHeight="1" x14ac:dyDescent="0.2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</row>
    <row r="809" spans="1:11" ht="12.75" customHeight="1" x14ac:dyDescent="0.2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</row>
    <row r="810" spans="1:11" ht="12.75" customHeight="1" x14ac:dyDescent="0.2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</row>
    <row r="811" spans="1:11" ht="12.75" customHeight="1" x14ac:dyDescent="0.2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</row>
    <row r="812" spans="1:11" ht="12.75" customHeight="1" x14ac:dyDescent="0.2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</row>
    <row r="813" spans="1:11" ht="12.75" customHeight="1" x14ac:dyDescent="0.2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</row>
    <row r="814" spans="1:11" ht="12.75" customHeight="1" x14ac:dyDescent="0.2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</row>
    <row r="815" spans="1:11" ht="12.75" customHeight="1" x14ac:dyDescent="0.2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</row>
    <row r="816" spans="1:11" ht="12.75" customHeight="1" x14ac:dyDescent="0.2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</row>
    <row r="817" spans="1:11" ht="12.75" customHeight="1" x14ac:dyDescent="0.2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</row>
    <row r="818" spans="1:11" ht="12.75" customHeight="1" x14ac:dyDescent="0.2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</row>
    <row r="819" spans="1:11" ht="12.75" customHeight="1" x14ac:dyDescent="0.2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</row>
    <row r="820" spans="1:11" ht="12.75" customHeight="1" x14ac:dyDescent="0.2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</row>
    <row r="821" spans="1:11" ht="12.75" customHeight="1" x14ac:dyDescent="0.2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</row>
    <row r="822" spans="1:11" ht="12.75" customHeight="1" x14ac:dyDescent="0.2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</row>
    <row r="823" spans="1:11" ht="12.75" customHeight="1" x14ac:dyDescent="0.2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</row>
    <row r="824" spans="1:11" ht="12.75" customHeight="1" x14ac:dyDescent="0.2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</row>
    <row r="825" spans="1:11" ht="12.75" customHeight="1" x14ac:dyDescent="0.2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</row>
    <row r="826" spans="1:11" ht="12.75" customHeight="1" x14ac:dyDescent="0.2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</row>
    <row r="827" spans="1:11" ht="12.75" customHeight="1" x14ac:dyDescent="0.2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</row>
    <row r="828" spans="1:11" ht="12.75" customHeight="1" x14ac:dyDescent="0.2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</row>
    <row r="829" spans="1:11" ht="12.75" customHeight="1" x14ac:dyDescent="0.2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</row>
    <row r="830" spans="1:11" ht="12.75" customHeight="1" x14ac:dyDescent="0.2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</row>
    <row r="831" spans="1:11" ht="12.75" customHeight="1" x14ac:dyDescent="0.2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</row>
    <row r="832" spans="1:11" ht="12.75" customHeight="1" x14ac:dyDescent="0.2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</row>
    <row r="833" spans="1:11" ht="12.75" customHeight="1" x14ac:dyDescent="0.2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</row>
    <row r="834" spans="1:11" ht="12.75" customHeight="1" x14ac:dyDescent="0.2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</row>
    <row r="835" spans="1:11" ht="12.75" customHeight="1" x14ac:dyDescent="0.2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</row>
    <row r="836" spans="1:11" ht="12.75" customHeight="1" x14ac:dyDescent="0.2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</row>
    <row r="837" spans="1:11" ht="12.75" customHeight="1" x14ac:dyDescent="0.2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</row>
    <row r="838" spans="1:11" ht="12.75" customHeight="1" x14ac:dyDescent="0.2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</row>
    <row r="839" spans="1:11" ht="12.75" customHeight="1" x14ac:dyDescent="0.2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</row>
    <row r="840" spans="1:11" ht="12.75" customHeight="1" x14ac:dyDescent="0.2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</row>
    <row r="841" spans="1:11" ht="12.75" customHeight="1" x14ac:dyDescent="0.2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</row>
    <row r="842" spans="1:11" ht="12.75" customHeight="1" x14ac:dyDescent="0.2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</row>
    <row r="843" spans="1:11" ht="12.75" customHeight="1" x14ac:dyDescent="0.2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</row>
    <row r="844" spans="1:11" ht="12.75" customHeight="1" x14ac:dyDescent="0.2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</row>
    <row r="845" spans="1:11" ht="12.75" customHeight="1" x14ac:dyDescent="0.2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</row>
    <row r="846" spans="1:11" ht="12.75" customHeight="1" x14ac:dyDescent="0.2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</row>
    <row r="847" spans="1:11" ht="12.75" customHeight="1" x14ac:dyDescent="0.2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</row>
    <row r="848" spans="1:11" ht="12.75" customHeight="1" x14ac:dyDescent="0.2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</row>
    <row r="849" spans="1:11" ht="12.75" customHeight="1" x14ac:dyDescent="0.2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</row>
    <row r="850" spans="1:11" ht="12.75" customHeight="1" x14ac:dyDescent="0.2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</row>
    <row r="851" spans="1:11" ht="12.75" customHeight="1" x14ac:dyDescent="0.2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</row>
    <row r="852" spans="1:11" ht="12.75" customHeight="1" x14ac:dyDescent="0.2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</row>
    <row r="853" spans="1:11" ht="12.75" customHeight="1" x14ac:dyDescent="0.2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</row>
    <row r="854" spans="1:11" ht="12.75" customHeight="1" x14ac:dyDescent="0.2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</row>
    <row r="855" spans="1:11" ht="12.75" customHeight="1" x14ac:dyDescent="0.2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</row>
    <row r="856" spans="1:11" ht="12.75" customHeight="1" x14ac:dyDescent="0.2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</row>
    <row r="857" spans="1:11" ht="12.75" customHeight="1" x14ac:dyDescent="0.2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</row>
    <row r="858" spans="1:11" ht="12.75" customHeight="1" x14ac:dyDescent="0.2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</row>
    <row r="859" spans="1:11" ht="12.75" customHeight="1" x14ac:dyDescent="0.2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</row>
    <row r="860" spans="1:11" ht="12.75" customHeight="1" x14ac:dyDescent="0.2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</row>
    <row r="861" spans="1:11" ht="12.75" customHeight="1" x14ac:dyDescent="0.2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</row>
    <row r="862" spans="1:11" ht="12.75" customHeight="1" x14ac:dyDescent="0.2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</row>
    <row r="863" spans="1:11" ht="12.75" customHeight="1" x14ac:dyDescent="0.2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</row>
    <row r="864" spans="1:11" ht="12.75" customHeight="1" x14ac:dyDescent="0.2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</row>
    <row r="865" spans="1:11" ht="12.75" customHeight="1" x14ac:dyDescent="0.2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</row>
    <row r="866" spans="1:11" ht="12.75" customHeight="1" x14ac:dyDescent="0.2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</row>
    <row r="867" spans="1:11" ht="12.75" customHeight="1" x14ac:dyDescent="0.2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</row>
    <row r="868" spans="1:11" ht="12.75" customHeight="1" x14ac:dyDescent="0.2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</row>
    <row r="869" spans="1:11" ht="12.75" customHeight="1" x14ac:dyDescent="0.2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</row>
    <row r="870" spans="1:11" ht="12.75" customHeight="1" x14ac:dyDescent="0.2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</row>
    <row r="871" spans="1:11" ht="12.75" customHeight="1" x14ac:dyDescent="0.2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</row>
    <row r="872" spans="1:11" ht="12.75" customHeight="1" x14ac:dyDescent="0.2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</row>
    <row r="873" spans="1:11" ht="12.75" customHeight="1" x14ac:dyDescent="0.2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</row>
    <row r="874" spans="1:11" ht="12.75" customHeight="1" x14ac:dyDescent="0.2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</row>
    <row r="875" spans="1:11" ht="12.75" customHeight="1" x14ac:dyDescent="0.2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</row>
    <row r="876" spans="1:11" ht="12.75" customHeight="1" x14ac:dyDescent="0.2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</row>
    <row r="877" spans="1:11" ht="12.75" customHeight="1" x14ac:dyDescent="0.2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</row>
    <row r="878" spans="1:11" ht="12.75" customHeight="1" x14ac:dyDescent="0.2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</row>
    <row r="879" spans="1:11" ht="12.75" customHeight="1" x14ac:dyDescent="0.2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</row>
    <row r="880" spans="1:11" ht="12.75" customHeight="1" x14ac:dyDescent="0.2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</row>
    <row r="881" spans="1:11" ht="12.75" customHeight="1" x14ac:dyDescent="0.2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</row>
    <row r="882" spans="1:11" ht="12.75" customHeight="1" x14ac:dyDescent="0.2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</row>
    <row r="883" spans="1:11" ht="12.75" customHeight="1" x14ac:dyDescent="0.2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</row>
    <row r="884" spans="1:11" ht="12.75" customHeight="1" x14ac:dyDescent="0.2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</row>
    <row r="885" spans="1:11" ht="12.75" customHeight="1" x14ac:dyDescent="0.2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</row>
    <row r="886" spans="1:11" ht="12.75" customHeight="1" x14ac:dyDescent="0.2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</row>
    <row r="887" spans="1:11" ht="12.75" customHeight="1" x14ac:dyDescent="0.2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</row>
    <row r="888" spans="1:11" ht="12.75" customHeight="1" x14ac:dyDescent="0.2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</row>
    <row r="889" spans="1:11" ht="12.75" customHeight="1" x14ac:dyDescent="0.2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</row>
    <row r="890" spans="1:11" ht="12.75" customHeight="1" x14ac:dyDescent="0.2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</row>
    <row r="891" spans="1:11" ht="12.75" customHeight="1" x14ac:dyDescent="0.2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</row>
    <row r="892" spans="1:11" ht="12.75" customHeight="1" x14ac:dyDescent="0.2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</row>
    <row r="893" spans="1:11" ht="12.75" customHeight="1" x14ac:dyDescent="0.2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</row>
    <row r="894" spans="1:11" ht="12.75" customHeight="1" x14ac:dyDescent="0.2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</row>
    <row r="895" spans="1:11" ht="12.75" customHeight="1" x14ac:dyDescent="0.2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</row>
    <row r="896" spans="1:11" ht="12.75" customHeight="1" x14ac:dyDescent="0.2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</row>
    <row r="897" spans="1:11" ht="12.75" customHeight="1" x14ac:dyDescent="0.2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</row>
    <row r="898" spans="1:11" ht="12.75" customHeight="1" x14ac:dyDescent="0.2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</row>
    <row r="899" spans="1:11" ht="12.75" customHeight="1" x14ac:dyDescent="0.2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</row>
    <row r="900" spans="1:11" ht="12.75" customHeight="1" x14ac:dyDescent="0.2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</row>
    <row r="901" spans="1:11" ht="12.75" customHeight="1" x14ac:dyDescent="0.2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</row>
    <row r="902" spans="1:11" ht="12.75" customHeight="1" x14ac:dyDescent="0.2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</row>
    <row r="903" spans="1:11" ht="12.75" customHeight="1" x14ac:dyDescent="0.2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</row>
    <row r="904" spans="1:11" ht="12.75" customHeight="1" x14ac:dyDescent="0.2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</row>
    <row r="905" spans="1:11" ht="12.75" customHeight="1" x14ac:dyDescent="0.2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</row>
    <row r="906" spans="1:11" ht="12.75" customHeight="1" x14ac:dyDescent="0.2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</row>
    <row r="907" spans="1:11" ht="12.75" customHeight="1" x14ac:dyDescent="0.2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</row>
    <row r="908" spans="1:11" ht="12.75" customHeight="1" x14ac:dyDescent="0.2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</row>
    <row r="909" spans="1:11" ht="12.75" customHeight="1" x14ac:dyDescent="0.2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</row>
    <row r="910" spans="1:11" ht="12.75" customHeight="1" x14ac:dyDescent="0.2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</row>
    <row r="911" spans="1:11" ht="12.75" customHeight="1" x14ac:dyDescent="0.2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</row>
    <row r="912" spans="1:11" ht="12.75" customHeight="1" x14ac:dyDescent="0.2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</row>
    <row r="913" spans="1:11" ht="12.75" customHeight="1" x14ac:dyDescent="0.2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</row>
    <row r="914" spans="1:11" ht="12.75" customHeight="1" x14ac:dyDescent="0.2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</row>
    <row r="915" spans="1:11" ht="12.75" customHeight="1" x14ac:dyDescent="0.2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</row>
    <row r="916" spans="1:11" ht="12.75" customHeight="1" x14ac:dyDescent="0.2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</row>
    <row r="917" spans="1:11" ht="12.75" customHeight="1" x14ac:dyDescent="0.2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</row>
    <row r="918" spans="1:11" ht="12.75" customHeight="1" x14ac:dyDescent="0.2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</row>
    <row r="919" spans="1:11" ht="12.75" customHeight="1" x14ac:dyDescent="0.2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</row>
    <row r="920" spans="1:11" ht="12.75" customHeight="1" x14ac:dyDescent="0.2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</row>
    <row r="921" spans="1:11" ht="12.75" customHeight="1" x14ac:dyDescent="0.2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</row>
    <row r="922" spans="1:11" ht="12.75" customHeight="1" x14ac:dyDescent="0.2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</row>
    <row r="923" spans="1:11" ht="12.75" customHeight="1" x14ac:dyDescent="0.2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</row>
    <row r="924" spans="1:11" ht="12.75" customHeight="1" x14ac:dyDescent="0.2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</row>
    <row r="925" spans="1:11" ht="12.75" customHeight="1" x14ac:dyDescent="0.2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</row>
    <row r="926" spans="1:11" ht="12.75" customHeight="1" x14ac:dyDescent="0.2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</row>
    <row r="927" spans="1:11" ht="12.75" customHeight="1" x14ac:dyDescent="0.2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</row>
    <row r="928" spans="1:11" ht="12.75" customHeight="1" x14ac:dyDescent="0.2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</row>
    <row r="929" spans="1:11" ht="12.75" customHeight="1" x14ac:dyDescent="0.2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</row>
    <row r="930" spans="1:11" ht="12.75" customHeight="1" x14ac:dyDescent="0.2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</row>
    <row r="931" spans="1:11" ht="12.75" customHeight="1" x14ac:dyDescent="0.2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</row>
    <row r="932" spans="1:11" ht="12.75" customHeight="1" x14ac:dyDescent="0.2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</row>
    <row r="933" spans="1:11" ht="12.75" customHeight="1" x14ac:dyDescent="0.2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</row>
    <row r="934" spans="1:11" ht="12.75" customHeight="1" x14ac:dyDescent="0.2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</row>
    <row r="935" spans="1:11" ht="12.75" customHeight="1" x14ac:dyDescent="0.2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</row>
    <row r="936" spans="1:11" ht="12.75" customHeight="1" x14ac:dyDescent="0.2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</row>
    <row r="937" spans="1:11" ht="12.75" customHeight="1" x14ac:dyDescent="0.2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</row>
    <row r="938" spans="1:11" ht="12.75" customHeight="1" x14ac:dyDescent="0.2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</row>
    <row r="939" spans="1:11" ht="12.75" customHeight="1" x14ac:dyDescent="0.2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</row>
    <row r="940" spans="1:11" ht="12.75" customHeight="1" x14ac:dyDescent="0.2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</row>
    <row r="941" spans="1:11" ht="12.75" customHeight="1" x14ac:dyDescent="0.2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</row>
    <row r="942" spans="1:11" ht="12.75" customHeight="1" x14ac:dyDescent="0.2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</row>
    <row r="943" spans="1:11" ht="12.75" customHeight="1" x14ac:dyDescent="0.2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</row>
    <row r="944" spans="1:11" ht="12.75" customHeight="1" x14ac:dyDescent="0.2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</row>
    <row r="945" spans="1:11" ht="12.75" customHeight="1" x14ac:dyDescent="0.2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</row>
    <row r="946" spans="1:11" ht="12.75" customHeight="1" x14ac:dyDescent="0.2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</row>
    <row r="947" spans="1:11" ht="12.75" customHeight="1" x14ac:dyDescent="0.2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</row>
    <row r="948" spans="1:11" ht="12.75" customHeight="1" x14ac:dyDescent="0.2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</row>
    <row r="949" spans="1:11" ht="12.75" customHeight="1" x14ac:dyDescent="0.2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</row>
    <row r="950" spans="1:11" ht="12.75" customHeight="1" x14ac:dyDescent="0.2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</row>
    <row r="951" spans="1:11" ht="12.75" customHeight="1" x14ac:dyDescent="0.2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</row>
    <row r="952" spans="1:11" ht="12.75" customHeight="1" x14ac:dyDescent="0.2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</row>
    <row r="953" spans="1:11" ht="12.75" customHeight="1" x14ac:dyDescent="0.2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</row>
    <row r="954" spans="1:11" ht="12.75" customHeight="1" x14ac:dyDescent="0.2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</row>
    <row r="955" spans="1:11" ht="12.75" customHeight="1" x14ac:dyDescent="0.2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</row>
    <row r="956" spans="1:11" ht="12.75" customHeight="1" x14ac:dyDescent="0.2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</row>
    <row r="957" spans="1:11" ht="12.75" customHeight="1" x14ac:dyDescent="0.2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</row>
    <row r="958" spans="1:11" ht="12.75" customHeight="1" x14ac:dyDescent="0.2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</row>
    <row r="959" spans="1:11" ht="12.75" customHeight="1" x14ac:dyDescent="0.2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</row>
    <row r="960" spans="1:11" ht="12.75" customHeight="1" x14ac:dyDescent="0.2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</row>
    <row r="961" spans="1:11" ht="12.75" customHeight="1" x14ac:dyDescent="0.2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</row>
    <row r="962" spans="1:11" ht="12.75" customHeight="1" x14ac:dyDescent="0.2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</row>
    <row r="963" spans="1:11" ht="12.75" customHeight="1" x14ac:dyDescent="0.2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</row>
    <row r="964" spans="1:11" ht="12.75" customHeight="1" x14ac:dyDescent="0.2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</row>
    <row r="965" spans="1:11" ht="12.75" customHeight="1" x14ac:dyDescent="0.2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</row>
    <row r="966" spans="1:11" ht="12.75" customHeight="1" x14ac:dyDescent="0.2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</row>
    <row r="967" spans="1:11" ht="12.75" customHeight="1" x14ac:dyDescent="0.2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</row>
    <row r="968" spans="1:11" ht="12.75" customHeight="1" x14ac:dyDescent="0.2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</row>
    <row r="969" spans="1:11" ht="12.75" customHeight="1" x14ac:dyDescent="0.2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</row>
    <row r="970" spans="1:11" ht="12.75" customHeight="1" x14ac:dyDescent="0.2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</row>
    <row r="971" spans="1:11" ht="12.75" customHeight="1" x14ac:dyDescent="0.2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</row>
    <row r="972" spans="1:11" ht="12.75" customHeight="1" x14ac:dyDescent="0.2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</row>
    <row r="973" spans="1:11" ht="12.75" customHeight="1" x14ac:dyDescent="0.2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</row>
    <row r="974" spans="1:11" ht="12.75" customHeight="1" x14ac:dyDescent="0.2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</row>
    <row r="975" spans="1:11" ht="12.75" customHeight="1" x14ac:dyDescent="0.2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</row>
    <row r="976" spans="1:11" ht="12.75" customHeight="1" x14ac:dyDescent="0.2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</row>
    <row r="977" spans="1:11" ht="12.75" customHeight="1" x14ac:dyDescent="0.2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</row>
    <row r="978" spans="1:11" ht="12.75" customHeight="1" x14ac:dyDescent="0.2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</row>
    <row r="979" spans="1:11" ht="12.75" customHeight="1" x14ac:dyDescent="0.2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</row>
    <row r="980" spans="1:11" ht="12.75" customHeight="1" x14ac:dyDescent="0.2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</row>
    <row r="981" spans="1:11" ht="12.75" customHeight="1" x14ac:dyDescent="0.2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</row>
    <row r="982" spans="1:11" ht="12.75" customHeight="1" x14ac:dyDescent="0.2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</row>
    <row r="983" spans="1:11" ht="12.75" customHeight="1" x14ac:dyDescent="0.2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</row>
    <row r="984" spans="1:11" ht="12.75" customHeight="1" x14ac:dyDescent="0.2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</row>
    <row r="985" spans="1:11" ht="12.75" customHeight="1" x14ac:dyDescent="0.2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</row>
    <row r="986" spans="1:11" ht="12.75" customHeight="1" x14ac:dyDescent="0.2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</row>
    <row r="987" spans="1:11" ht="12.75" customHeight="1" x14ac:dyDescent="0.2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</row>
    <row r="988" spans="1:11" ht="12.75" customHeight="1" x14ac:dyDescent="0.2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</row>
    <row r="989" spans="1:11" ht="12.75" customHeight="1" x14ac:dyDescent="0.2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</row>
    <row r="990" spans="1:11" ht="12.75" customHeight="1" x14ac:dyDescent="0.2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</row>
    <row r="991" spans="1:11" ht="12.75" customHeight="1" x14ac:dyDescent="0.2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</row>
    <row r="992" spans="1:11" ht="12.75" customHeight="1" x14ac:dyDescent="0.2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</row>
    <row r="993" spans="1:11" ht="12.75" customHeight="1" x14ac:dyDescent="0.2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</row>
    <row r="994" spans="1:11" ht="12.75" customHeight="1" x14ac:dyDescent="0.2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</row>
    <row r="995" spans="1:11" ht="12.75" customHeight="1" x14ac:dyDescent="0.2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</row>
    <row r="996" spans="1:11" ht="12.75" customHeight="1" x14ac:dyDescent="0.2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</row>
    <row r="997" spans="1:11" ht="12.75" customHeight="1" x14ac:dyDescent="0.2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</row>
    <row r="998" spans="1:11" ht="12.75" customHeight="1" x14ac:dyDescent="0.2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</row>
    <row r="999" spans="1:11" ht="12.75" customHeight="1" x14ac:dyDescent="0.2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</row>
    <row r="1000" spans="1:11" ht="12.75" customHeight="1" x14ac:dyDescent="0.2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</row>
    <row r="1001" spans="1:11" ht="12.75" customHeight="1" x14ac:dyDescent="0.2">
      <c r="A1001" s="102"/>
      <c r="B1001" s="102"/>
      <c r="C1001" s="102"/>
      <c r="D1001" s="102"/>
      <c r="E1001" s="102"/>
      <c r="F1001" s="102"/>
      <c r="G1001" s="102"/>
      <c r="H1001" s="102"/>
      <c r="I1001" s="102"/>
      <c r="J1001" s="102"/>
      <c r="K1001" s="10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171D6A78-B7A8-4C15-BF63-A9636B9E6825}"/>
  </hyperlinks>
  <pageMargins left="0.7" right="0.7" top="0.75" bottom="0.75" header="0.3" footer="0.3"/>
  <pageSetup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opLeftCell="A10" workbookViewId="0">
      <selection activeCell="H33" sqref="H33"/>
    </sheetView>
  </sheetViews>
  <sheetFormatPr defaultColWidth="17.28515625" defaultRowHeight="15" customHeight="1" x14ac:dyDescent="0.2"/>
  <cols>
    <col min="1" max="1" width="2.7109375" style="68" customWidth="1"/>
    <col min="2" max="2" width="8.85546875" style="68" customWidth="1"/>
    <col min="3" max="3" width="15.42578125" style="68" customWidth="1"/>
    <col min="4" max="4" width="12.140625" style="68" customWidth="1"/>
    <col min="5" max="5" width="5.7109375" style="68" customWidth="1"/>
    <col min="6" max="6" width="8.7109375" style="68" customWidth="1"/>
    <col min="7" max="7" width="9.140625" style="68" customWidth="1"/>
    <col min="8" max="8" width="10" style="68" customWidth="1"/>
    <col min="9" max="9" width="1.7109375" style="68" customWidth="1"/>
    <col min="10" max="10" width="4.7109375" style="68" customWidth="1"/>
    <col min="11" max="11" width="10.140625" style="68" customWidth="1"/>
    <col min="12" max="26" width="6.7109375" style="68" customWidth="1"/>
    <col min="27" max="16384" width="17.28515625" style="68"/>
  </cols>
  <sheetData>
    <row r="1" spans="1:26" ht="27" customHeight="1" x14ac:dyDescent="0.25">
      <c r="A1" s="280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102"/>
    </row>
    <row r="2" spans="1:26" ht="16.5" customHeight="1" thickBot="1" x14ac:dyDescent="0.3">
      <c r="A2" s="103" t="s">
        <v>2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6" ht="6" customHeight="1" x14ac:dyDescent="0.25">
      <c r="A3" s="10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</row>
    <row r="4" spans="1:26" ht="12.75" customHeight="1" x14ac:dyDescent="0.2">
      <c r="A4" s="102"/>
      <c r="B4" s="144"/>
      <c r="C4" s="106" t="s">
        <v>4</v>
      </c>
      <c r="D4" s="156"/>
      <c r="E4" s="157"/>
      <c r="F4" s="159"/>
      <c r="G4" s="158"/>
      <c r="H4" s="106" t="s">
        <v>115</v>
      </c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2.75" customHeight="1" x14ac:dyDescent="0.2">
      <c r="A5" s="102"/>
      <c r="B5" s="102"/>
      <c r="C5" s="107" t="s">
        <v>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.75" customHeight="1" x14ac:dyDescent="0.2">
      <c r="A6" s="102"/>
      <c r="C6" s="196" t="s">
        <v>108</v>
      </c>
      <c r="D6" s="217" t="s">
        <v>120</v>
      </c>
      <c r="E6" s="216"/>
      <c r="F6" s="216"/>
      <c r="G6" s="216"/>
      <c r="H6" s="216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</row>
    <row r="7" spans="1:26" ht="12.75" customHeight="1" x14ac:dyDescent="0.2">
      <c r="A7" s="281" t="s">
        <v>16</v>
      </c>
      <c r="B7" s="282"/>
      <c r="C7" s="131"/>
      <c r="D7" s="131"/>
      <c r="E7" s="131"/>
      <c r="F7" s="131"/>
      <c r="G7" s="131"/>
      <c r="H7" s="131"/>
      <c r="I7" s="131"/>
      <c r="J7" s="131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ht="25.5" customHeight="1" x14ac:dyDescent="0.2">
      <c r="A8" s="108"/>
      <c r="B8" s="109"/>
      <c r="C8" s="109"/>
      <c r="D8" s="110" t="s">
        <v>20</v>
      </c>
      <c r="E8" s="111" t="s">
        <v>21</v>
      </c>
      <c r="F8" s="111" t="s">
        <v>22</v>
      </c>
      <c r="G8" s="111" t="s">
        <v>23</v>
      </c>
      <c r="H8" s="111" t="s">
        <v>24</v>
      </c>
      <c r="I8" s="112"/>
      <c r="J8" s="11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12.75" customHeight="1" x14ac:dyDescent="0.2">
      <c r="A9" s="256" t="s">
        <v>135</v>
      </c>
      <c r="B9" s="102"/>
      <c r="C9" s="102"/>
      <c r="D9" s="145">
        <v>400</v>
      </c>
      <c r="E9" s="113" t="s">
        <v>27</v>
      </c>
      <c r="F9" s="146">
        <v>170</v>
      </c>
      <c r="G9" s="114" t="s">
        <v>35</v>
      </c>
      <c r="H9" s="99">
        <f>D9*(F9/100)</f>
        <v>680</v>
      </c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4.5" customHeight="1" x14ac:dyDescent="0.2">
      <c r="A10" s="102"/>
      <c r="B10" s="102"/>
      <c r="C10" s="102"/>
      <c r="D10" s="106"/>
      <c r="E10" s="106"/>
      <c r="F10" s="106" t="s">
        <v>37</v>
      </c>
      <c r="G10" s="106"/>
      <c r="H10" s="115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</row>
    <row r="11" spans="1:26" ht="12.75" customHeight="1" x14ac:dyDescent="0.2">
      <c r="A11" s="131" t="s">
        <v>38</v>
      </c>
      <c r="B11" s="131"/>
      <c r="C11" s="131"/>
      <c r="D11" s="131"/>
      <c r="E11" s="131"/>
      <c r="F11" s="131"/>
      <c r="G11" s="131"/>
      <c r="H11" s="132"/>
      <c r="I11" s="131"/>
      <c r="J11" s="131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</row>
    <row r="12" spans="1:26" ht="12.75" customHeight="1" x14ac:dyDescent="0.2">
      <c r="A12" s="108"/>
      <c r="B12" s="109"/>
      <c r="C12" s="109"/>
      <c r="D12" s="111" t="s">
        <v>39</v>
      </c>
      <c r="E12" s="111" t="s">
        <v>40</v>
      </c>
      <c r="F12" s="111" t="s">
        <v>41</v>
      </c>
      <c r="G12" s="111" t="s">
        <v>42</v>
      </c>
      <c r="H12" s="111" t="s">
        <v>43</v>
      </c>
      <c r="I12" s="116"/>
      <c r="J12" s="11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</row>
    <row r="13" spans="1:26" ht="12.75" customHeight="1" x14ac:dyDescent="0.2">
      <c r="A13" s="106" t="s">
        <v>44</v>
      </c>
      <c r="B13" s="117"/>
      <c r="C13" s="102"/>
      <c r="D13" s="106"/>
      <c r="E13" s="106"/>
      <c r="F13" s="106"/>
      <c r="G13" s="106"/>
      <c r="H13" s="106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</row>
    <row r="14" spans="1:26" ht="12.75" customHeight="1" x14ac:dyDescent="0.2">
      <c r="A14" s="102"/>
      <c r="B14" s="106" t="s">
        <v>46</v>
      </c>
      <c r="C14" s="106"/>
      <c r="D14" s="148">
        <v>100</v>
      </c>
      <c r="E14" s="113" t="s">
        <v>27</v>
      </c>
      <c r="F14" s="147">
        <v>235</v>
      </c>
      <c r="G14" s="114" t="s">
        <v>35</v>
      </c>
      <c r="H14" s="160">
        <f>D14*(F14/100)</f>
        <v>235</v>
      </c>
      <c r="I14" s="118"/>
      <c r="J14" s="102"/>
      <c r="K14" s="102"/>
    </row>
    <row r="15" spans="1:26" ht="12.75" customHeight="1" x14ac:dyDescent="0.2">
      <c r="A15" s="102"/>
      <c r="B15" s="106" t="s">
        <v>48</v>
      </c>
      <c r="C15" s="106"/>
      <c r="D15" s="113"/>
      <c r="E15" s="113"/>
      <c r="F15" s="147">
        <v>3</v>
      </c>
      <c r="G15" s="113" t="s">
        <v>49</v>
      </c>
      <c r="H15" s="160">
        <f>F15</f>
        <v>3</v>
      </c>
      <c r="I15" s="118"/>
      <c r="J15" s="102"/>
      <c r="K15" s="102"/>
    </row>
    <row r="16" spans="1:26" ht="12.75" customHeight="1" x14ac:dyDescent="0.2">
      <c r="A16" s="102"/>
      <c r="B16" s="106" t="s">
        <v>50</v>
      </c>
      <c r="C16" s="106"/>
      <c r="D16" s="113"/>
      <c r="E16" s="113"/>
      <c r="F16" s="113"/>
      <c r="G16" s="113"/>
      <c r="H16" s="100">
        <f>SUM(H14:H15)</f>
        <v>238</v>
      </c>
      <c r="I16" s="102"/>
      <c r="J16" s="102"/>
      <c r="K16" s="102"/>
    </row>
    <row r="17" spans="1:26" ht="12.75" customHeight="1" x14ac:dyDescent="0.2">
      <c r="A17" s="131" t="s">
        <v>51</v>
      </c>
      <c r="B17" s="133"/>
      <c r="C17" s="133"/>
      <c r="D17" s="133"/>
      <c r="E17" s="133"/>
      <c r="F17" s="133"/>
      <c r="G17" s="133"/>
      <c r="H17" s="133"/>
      <c r="I17" s="134"/>
      <c r="J17" s="133"/>
      <c r="K17" s="102"/>
    </row>
    <row r="18" spans="1:26" ht="12.75" customHeight="1" x14ac:dyDescent="0.2">
      <c r="A18" s="102"/>
      <c r="B18" s="106" t="s">
        <v>52</v>
      </c>
      <c r="C18" s="119"/>
      <c r="D18" s="149">
        <v>2</v>
      </c>
      <c r="E18" s="113" t="s">
        <v>53</v>
      </c>
      <c r="F18" s="106" t="s">
        <v>54</v>
      </c>
      <c r="G18" s="102"/>
      <c r="H18" s="161">
        <f>H19/D18</f>
        <v>150</v>
      </c>
      <c r="I18" s="102"/>
      <c r="J18" s="113" t="s">
        <v>55</v>
      </c>
      <c r="K18" s="102"/>
    </row>
    <row r="19" spans="1:26" ht="12.75" customHeight="1" x14ac:dyDescent="0.2">
      <c r="A19" s="102"/>
      <c r="B19" s="106" t="s">
        <v>56</v>
      </c>
      <c r="C19" s="120"/>
      <c r="D19" s="150">
        <v>3.5</v>
      </c>
      <c r="E19" s="113" t="s">
        <v>57</v>
      </c>
      <c r="F19" s="106" t="s">
        <v>58</v>
      </c>
      <c r="G19" s="120"/>
      <c r="H19" s="161">
        <f>D9-D14</f>
        <v>300</v>
      </c>
      <c r="I19" s="102"/>
      <c r="J19" s="113" t="s">
        <v>59</v>
      </c>
      <c r="K19" s="102"/>
    </row>
    <row r="20" spans="1:26" ht="12.75" customHeight="1" x14ac:dyDescent="0.2">
      <c r="A20" s="131" t="s">
        <v>60</v>
      </c>
      <c r="B20" s="133"/>
      <c r="C20" s="133"/>
      <c r="D20" s="133"/>
      <c r="E20" s="133"/>
      <c r="F20" s="131"/>
      <c r="G20" s="133"/>
      <c r="H20" s="135"/>
      <c r="I20" s="133"/>
      <c r="J20" s="136"/>
      <c r="K20" s="102"/>
    </row>
    <row r="21" spans="1:26" ht="12.75" customHeight="1" x14ac:dyDescent="0.2">
      <c r="A21" s="121" t="s">
        <v>61</v>
      </c>
      <c r="B21" s="102"/>
      <c r="C21" s="122"/>
      <c r="D21" s="102"/>
      <c r="E21" s="102"/>
      <c r="F21" s="102"/>
      <c r="G21" s="102"/>
      <c r="H21" s="118"/>
      <c r="I21" s="102"/>
      <c r="J21" s="102"/>
      <c r="K21" s="102"/>
    </row>
    <row r="22" spans="1:26" ht="12.75" customHeight="1" x14ac:dyDescent="0.2">
      <c r="A22" s="102"/>
      <c r="B22" s="106" t="s">
        <v>62</v>
      </c>
      <c r="C22" s="106"/>
      <c r="D22" s="102"/>
      <c r="E22" s="102"/>
      <c r="F22" s="102"/>
      <c r="G22" s="102"/>
      <c r="H22" s="152">
        <v>1.38</v>
      </c>
      <c r="I22" s="118"/>
      <c r="J22" s="102"/>
      <c r="K22" s="102"/>
    </row>
    <row r="23" spans="1:26" ht="12.75" customHeight="1" x14ac:dyDescent="0.2">
      <c r="A23" s="102"/>
      <c r="B23" s="106" t="s">
        <v>63</v>
      </c>
      <c r="C23" s="102"/>
      <c r="D23" s="106"/>
      <c r="E23" s="102"/>
      <c r="F23" s="102"/>
      <c r="G23" s="106"/>
      <c r="H23" s="223">
        <v>223.53</v>
      </c>
      <c r="I23" s="118"/>
      <c r="J23" s="102"/>
      <c r="K23" s="102"/>
    </row>
    <row r="24" spans="1:26" ht="12.75" customHeight="1" x14ac:dyDescent="0.2">
      <c r="A24" s="102"/>
      <c r="B24" s="106" t="s">
        <v>64</v>
      </c>
      <c r="C24" s="102"/>
      <c r="D24" s="102"/>
      <c r="E24" s="102"/>
      <c r="F24" s="102"/>
      <c r="G24" s="102"/>
      <c r="H24" s="222">
        <v>0.64</v>
      </c>
      <c r="I24" s="118"/>
      <c r="J24" s="102"/>
      <c r="K24" s="102"/>
    </row>
    <row r="25" spans="1:26" ht="12.75" customHeight="1" x14ac:dyDescent="0.2">
      <c r="A25" s="131" t="s">
        <v>65</v>
      </c>
      <c r="B25" s="133"/>
      <c r="C25" s="133"/>
      <c r="D25" s="133"/>
      <c r="E25" s="133"/>
      <c r="F25" s="133"/>
      <c r="G25" s="133"/>
      <c r="H25" s="133"/>
      <c r="I25" s="134"/>
      <c r="J25" s="133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12.75" customHeight="1" x14ac:dyDescent="0.2">
      <c r="A26" s="102"/>
      <c r="B26" s="106" t="s">
        <v>66</v>
      </c>
      <c r="C26" s="102"/>
      <c r="D26" s="148">
        <v>3</v>
      </c>
      <c r="E26" s="113" t="s">
        <v>67</v>
      </c>
      <c r="F26" s="123"/>
      <c r="G26" s="114"/>
      <c r="H26" s="160">
        <f>H16*(D26/100)</f>
        <v>7.14</v>
      </c>
      <c r="I26" s="118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12.75" customHeight="1" x14ac:dyDescent="0.2">
      <c r="A27" s="102"/>
      <c r="B27" s="106" t="s">
        <v>68</v>
      </c>
      <c r="C27" s="102"/>
      <c r="D27" s="163">
        <f>H16</f>
        <v>238</v>
      </c>
      <c r="E27" s="113" t="s">
        <v>69</v>
      </c>
      <c r="F27" s="148">
        <v>6</v>
      </c>
      <c r="G27" s="114" t="s">
        <v>70</v>
      </c>
      <c r="H27" s="160">
        <f>D27*(F27/100)*(H$18/365)</f>
        <v>5.8684931506849312</v>
      </c>
      <c r="I27" s="124" t="s">
        <v>71</v>
      </c>
      <c r="J27" s="102"/>
      <c r="K27" s="102"/>
    </row>
    <row r="28" spans="1:26" ht="12.75" customHeight="1" x14ac:dyDescent="0.2">
      <c r="A28" s="102"/>
      <c r="B28" s="106" t="s">
        <v>72</v>
      </c>
      <c r="C28" s="102"/>
      <c r="D28" s="163">
        <f>0.5*H23</f>
        <v>111.765</v>
      </c>
      <c r="E28" s="113" t="s">
        <v>69</v>
      </c>
      <c r="F28" s="148">
        <v>6</v>
      </c>
      <c r="G28" s="114" t="s">
        <v>70</v>
      </c>
      <c r="H28" s="160">
        <f>(D28)*(F28/100)*(H$18/365)</f>
        <v>2.7558493150684931</v>
      </c>
      <c r="I28" s="124" t="s">
        <v>71</v>
      </c>
      <c r="J28" s="102"/>
      <c r="K28" s="102"/>
    </row>
    <row r="29" spans="1:26" ht="12.75" customHeight="1" x14ac:dyDescent="0.2">
      <c r="A29" s="102"/>
      <c r="B29" s="106" t="s">
        <v>73</v>
      </c>
      <c r="C29" s="102"/>
      <c r="D29" s="151">
        <v>750</v>
      </c>
      <c r="E29" s="113" t="s">
        <v>27</v>
      </c>
      <c r="F29" s="147">
        <v>60</v>
      </c>
      <c r="G29" s="114" t="s">
        <v>74</v>
      </c>
      <c r="H29" s="160">
        <f>D29*(F29/2000)</f>
        <v>22.5</v>
      </c>
      <c r="I29" s="118"/>
      <c r="J29" s="102"/>
      <c r="K29" s="102"/>
    </row>
    <row r="30" spans="1:26" ht="12.75" customHeight="1" x14ac:dyDescent="0.2">
      <c r="A30" s="102"/>
      <c r="B30" s="106" t="s">
        <v>75</v>
      </c>
      <c r="C30" s="102"/>
      <c r="D30" s="113"/>
      <c r="E30" s="113"/>
      <c r="F30" s="147">
        <v>5</v>
      </c>
      <c r="G30" s="114" t="s">
        <v>49</v>
      </c>
      <c r="H30" s="160">
        <f>F30</f>
        <v>5</v>
      </c>
      <c r="I30" s="102"/>
      <c r="J30" s="117"/>
      <c r="K30" s="102"/>
    </row>
    <row r="31" spans="1:26" ht="12.75" customHeight="1" x14ac:dyDescent="0.2">
      <c r="A31" s="102"/>
      <c r="B31" s="106" t="s">
        <v>76</v>
      </c>
      <c r="C31" s="102"/>
      <c r="D31" s="113"/>
      <c r="E31" s="113"/>
      <c r="F31" s="147">
        <v>14</v>
      </c>
      <c r="G31" s="114" t="s">
        <v>49</v>
      </c>
      <c r="H31" s="160">
        <f>F31</f>
        <v>14</v>
      </c>
      <c r="I31" s="118"/>
      <c r="J31" s="102"/>
      <c r="K31" s="102"/>
    </row>
    <row r="32" spans="1:26" ht="12.75" customHeight="1" x14ac:dyDescent="0.2">
      <c r="A32" s="102"/>
      <c r="B32" s="283" t="s">
        <v>77</v>
      </c>
      <c r="C32" s="275"/>
      <c r="D32" s="275"/>
      <c r="E32" s="113"/>
      <c r="F32" s="147">
        <v>0</v>
      </c>
      <c r="G32" s="114" t="s">
        <v>78</v>
      </c>
      <c r="H32" s="160">
        <f>F32</f>
        <v>0</v>
      </c>
      <c r="I32" s="118"/>
      <c r="J32" s="102"/>
      <c r="K32" s="102"/>
    </row>
    <row r="33" spans="1:26" ht="12.75" customHeight="1" x14ac:dyDescent="0.2">
      <c r="A33" s="102"/>
      <c r="B33" s="106" t="s">
        <v>79</v>
      </c>
      <c r="C33" s="102"/>
      <c r="D33" s="102"/>
      <c r="E33" s="113"/>
      <c r="F33" s="147">
        <v>10</v>
      </c>
      <c r="G33" s="114" t="s">
        <v>49</v>
      </c>
      <c r="H33" s="160">
        <f>F33</f>
        <v>10</v>
      </c>
      <c r="I33" s="118"/>
      <c r="J33" s="102"/>
      <c r="K33" s="102"/>
    </row>
    <row r="34" spans="1:26" ht="12.75" customHeight="1" x14ac:dyDescent="0.2">
      <c r="A34" s="102"/>
      <c r="B34" s="106" t="s">
        <v>80</v>
      </c>
      <c r="C34" s="102"/>
      <c r="D34" s="102"/>
      <c r="E34" s="113"/>
      <c r="F34" s="147">
        <v>15</v>
      </c>
      <c r="G34" s="113" t="s">
        <v>49</v>
      </c>
      <c r="H34" s="160">
        <f>F34</f>
        <v>15</v>
      </c>
      <c r="I34" s="118"/>
      <c r="J34" s="102"/>
      <c r="K34" s="102"/>
    </row>
    <row r="35" spans="1:26" ht="12.75" customHeight="1" x14ac:dyDescent="0.2">
      <c r="A35" s="102"/>
      <c r="B35" s="106" t="s">
        <v>81</v>
      </c>
      <c r="C35" s="102"/>
      <c r="D35" s="113"/>
      <c r="E35" s="113"/>
      <c r="F35" s="153">
        <v>8</v>
      </c>
      <c r="G35" s="114" t="s">
        <v>49</v>
      </c>
      <c r="H35" s="164">
        <f>F35</f>
        <v>8</v>
      </c>
      <c r="I35" s="118"/>
      <c r="J35" s="102"/>
      <c r="K35" s="102"/>
    </row>
    <row r="36" spans="1:26" ht="12.75" customHeight="1" x14ac:dyDescent="0.2">
      <c r="A36" s="102"/>
      <c r="B36" s="125" t="s">
        <v>82</v>
      </c>
      <c r="C36" s="93"/>
      <c r="D36" s="126"/>
      <c r="E36" s="126"/>
      <c r="F36" s="126"/>
      <c r="G36" s="126"/>
      <c r="H36" s="100">
        <f>SUM(H26:H35)</f>
        <v>90.26434246575343</v>
      </c>
      <c r="I36" s="118"/>
      <c r="J36" s="102"/>
      <c r="K36" s="102"/>
    </row>
    <row r="37" spans="1:26" ht="12.75" customHeight="1" x14ac:dyDescent="0.2">
      <c r="A37" s="131" t="s">
        <v>83</v>
      </c>
      <c r="B37" s="131"/>
      <c r="C37" s="131"/>
      <c r="D37" s="131"/>
      <c r="E37" s="131"/>
      <c r="F37" s="131"/>
      <c r="G37" s="131"/>
      <c r="H37" s="131"/>
      <c r="I37" s="134"/>
      <c r="J37" s="133"/>
      <c r="K37" s="102"/>
    </row>
    <row r="38" spans="1:26" ht="12.75" customHeight="1" x14ac:dyDescent="0.2">
      <c r="A38" s="121" t="s">
        <v>84</v>
      </c>
      <c r="B38" s="106"/>
      <c r="C38" s="106"/>
      <c r="D38" s="106"/>
      <c r="E38" s="106"/>
      <c r="F38" s="106"/>
      <c r="G38" s="106"/>
      <c r="H38" s="106"/>
      <c r="I38" s="118"/>
      <c r="J38" s="102"/>
      <c r="K38" s="102"/>
    </row>
    <row r="39" spans="1:26" ht="12.75" customHeight="1" x14ac:dyDescent="0.2">
      <c r="A39" s="102"/>
      <c r="B39" s="106" t="s">
        <v>85</v>
      </c>
      <c r="C39" s="102"/>
      <c r="D39" s="154">
        <v>0.9</v>
      </c>
      <c r="E39" s="106" t="s">
        <v>86</v>
      </c>
      <c r="F39" s="102"/>
      <c r="G39" s="127"/>
      <c r="H39" s="101">
        <f>D39*H18</f>
        <v>135</v>
      </c>
      <c r="I39" s="118"/>
      <c r="J39" s="102"/>
      <c r="K39" s="102"/>
    </row>
    <row r="40" spans="1:26" ht="12.75" customHeight="1" x14ac:dyDescent="0.2">
      <c r="A40" s="50" t="s">
        <v>114</v>
      </c>
      <c r="B40" s="139"/>
      <c r="C40" s="138"/>
      <c r="D40" s="140"/>
      <c r="E40" s="139"/>
      <c r="F40" s="138"/>
      <c r="G40" s="141"/>
      <c r="H40" s="142"/>
      <c r="I40" s="143"/>
      <c r="J40" s="138"/>
      <c r="K40" s="102"/>
    </row>
    <row r="41" spans="1:26" ht="12.75" customHeight="1" x14ac:dyDescent="0.2">
      <c r="A41" s="102"/>
      <c r="B41" s="106" t="s">
        <v>87</v>
      </c>
      <c r="C41" s="102"/>
      <c r="D41" s="102"/>
      <c r="E41" s="102"/>
      <c r="F41" s="102"/>
      <c r="G41" s="102"/>
      <c r="H41" s="101">
        <f>(H23+H46+H36)/H19</f>
        <v>1.4959811415525113</v>
      </c>
      <c r="I41" s="118"/>
      <c r="J41" s="102"/>
      <c r="K41" s="102"/>
    </row>
    <row r="42" spans="1:26" ht="12.75" customHeight="1" x14ac:dyDescent="0.2">
      <c r="A42" s="131" t="s">
        <v>88</v>
      </c>
      <c r="B42" s="131"/>
      <c r="C42" s="131"/>
      <c r="D42" s="131"/>
      <c r="E42" s="131"/>
      <c r="F42" s="131"/>
      <c r="G42" s="131"/>
      <c r="H42" s="131"/>
      <c r="I42" s="134"/>
      <c r="J42" s="133"/>
      <c r="K42" s="102"/>
    </row>
    <row r="43" spans="1:26" ht="12.75" customHeight="1" x14ac:dyDescent="0.2">
      <c r="A43" s="102"/>
      <c r="B43" s="106" t="s">
        <v>89</v>
      </c>
      <c r="C43" s="102"/>
      <c r="D43" s="102"/>
      <c r="E43" s="102"/>
      <c r="F43" s="102"/>
      <c r="G43" s="102"/>
      <c r="H43" s="162">
        <f>H9</f>
        <v>680</v>
      </c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</row>
    <row r="44" spans="1:26" ht="12.75" customHeight="1" x14ac:dyDescent="0.2">
      <c r="A44" s="102"/>
      <c r="B44" s="106" t="s">
        <v>90</v>
      </c>
      <c r="C44" s="102"/>
      <c r="D44" s="102"/>
      <c r="E44" s="102"/>
      <c r="F44" s="102"/>
      <c r="G44" s="102"/>
      <c r="H44" s="162">
        <f>H16+H23+H36</f>
        <v>551.7943424657534</v>
      </c>
      <c r="I44" s="102"/>
      <c r="J44" s="102"/>
      <c r="K44" s="102"/>
    </row>
    <row r="45" spans="1:26" ht="12.75" customHeight="1" x14ac:dyDescent="0.2">
      <c r="A45" s="106" t="s">
        <v>91</v>
      </c>
      <c r="B45" s="102"/>
      <c r="C45" s="106"/>
      <c r="D45" s="106"/>
      <c r="E45" s="106"/>
      <c r="F45" s="106"/>
      <c r="G45" s="106" t="s">
        <v>49</v>
      </c>
      <c r="H45" s="101">
        <f>H43-H44</f>
        <v>128.2056575342466</v>
      </c>
      <c r="I45" s="118"/>
      <c r="J45" s="102"/>
      <c r="K45" s="102"/>
    </row>
    <row r="46" spans="1:26" ht="12.75" customHeight="1" x14ac:dyDescent="0.2">
      <c r="A46" s="102"/>
      <c r="B46" s="106" t="s">
        <v>92</v>
      </c>
      <c r="C46" s="102"/>
      <c r="D46" s="102"/>
      <c r="E46" s="102"/>
      <c r="F46" s="102"/>
      <c r="G46" s="102"/>
      <c r="H46" s="162">
        <f>H39</f>
        <v>135</v>
      </c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</row>
    <row r="47" spans="1:26" ht="12.75" customHeight="1" x14ac:dyDescent="0.2">
      <c r="A47" s="106" t="s">
        <v>93</v>
      </c>
      <c r="B47" s="102"/>
      <c r="C47" s="106"/>
      <c r="D47" s="106"/>
      <c r="E47" s="106"/>
      <c r="F47" s="106"/>
      <c r="G47" s="106" t="s">
        <v>49</v>
      </c>
      <c r="H47" s="101">
        <f>H45-H46</f>
        <v>-6.7943424657534024</v>
      </c>
      <c r="I47" s="118"/>
      <c r="J47" s="102"/>
      <c r="K47" s="102"/>
    </row>
    <row r="48" spans="1:26" ht="12.75" customHeight="1" x14ac:dyDescent="0.2">
      <c r="A48" s="131" t="s">
        <v>94</v>
      </c>
      <c r="B48" s="131"/>
      <c r="C48" s="131"/>
      <c r="D48" s="131"/>
      <c r="E48" s="131"/>
      <c r="F48" s="131"/>
      <c r="G48" s="131"/>
      <c r="H48" s="132"/>
      <c r="I48" s="132"/>
      <c r="J48" s="131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12.75" customHeight="1" x14ac:dyDescent="0.2">
      <c r="A49" s="102"/>
      <c r="B49" s="106" t="s">
        <v>95</v>
      </c>
      <c r="C49" s="106"/>
      <c r="D49" s="102"/>
      <c r="E49" s="102"/>
      <c r="F49" s="102"/>
      <c r="G49" s="102"/>
      <c r="H49" s="165">
        <f>(H44+H46)/(D9/100)</f>
        <v>171.69858561643835</v>
      </c>
      <c r="I49" s="115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</row>
    <row r="50" spans="1:26" ht="12.75" customHeight="1" x14ac:dyDescent="0.2">
      <c r="A50" s="102"/>
      <c r="B50" s="106" t="s">
        <v>96</v>
      </c>
      <c r="C50" s="106"/>
      <c r="D50" s="102"/>
      <c r="E50" s="102"/>
      <c r="F50" s="102"/>
      <c r="G50" s="102"/>
      <c r="H50" s="165">
        <f>(H44+H46-H35)/(D9/100)</f>
        <v>169.69858561643835</v>
      </c>
      <c r="I50" s="102"/>
      <c r="J50" s="102"/>
      <c r="K50" s="102"/>
    </row>
    <row r="51" spans="1:26" ht="12.75" customHeight="1" x14ac:dyDescent="0.2">
      <c r="A51" s="106"/>
      <c r="B51" s="102"/>
      <c r="C51" s="106" t="s">
        <v>97</v>
      </c>
      <c r="D51" s="102"/>
      <c r="E51" s="102"/>
      <c r="F51" s="155">
        <v>100</v>
      </c>
      <c r="G51" s="106" t="s">
        <v>59</v>
      </c>
      <c r="H51" s="102"/>
      <c r="I51" s="118"/>
      <c r="J51" s="102"/>
      <c r="K51" s="102"/>
    </row>
    <row r="52" spans="1:26" ht="12.75" customHeight="1" x14ac:dyDescent="0.2">
      <c r="A52" s="102"/>
      <c r="B52" s="106" t="s">
        <v>98</v>
      </c>
      <c r="C52" s="102"/>
      <c r="D52" s="102"/>
      <c r="E52" s="102"/>
      <c r="F52" s="102"/>
      <c r="G52" s="102"/>
      <c r="H52" s="101">
        <f>(H9-H23-H36-H39-H15)/F51*100</f>
        <v>228.2056575342466</v>
      </c>
      <c r="I52" s="102"/>
      <c r="J52" s="102"/>
      <c r="K52" s="102"/>
    </row>
    <row r="53" spans="1:26" ht="12.75" customHeight="1" x14ac:dyDescent="0.2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02"/>
    </row>
    <row r="54" spans="1:26" ht="12.75" customHeight="1" x14ac:dyDescent="0.25">
      <c r="A54" s="128" t="s">
        <v>36</v>
      </c>
      <c r="B54" s="129"/>
      <c r="C54" s="129"/>
      <c r="D54" s="129"/>
      <c r="E54" s="166" t="str">
        <f>HYPERLINK("http://fyi.extension.wisc.edu/wbic/","http://fyi.extension.wisc.edu/wbic/")</f>
        <v>http://fyi.extension.wisc.edu/wbic/</v>
      </c>
      <c r="F54" s="129"/>
      <c r="G54" s="129"/>
      <c r="H54" s="129"/>
      <c r="I54" s="129"/>
      <c r="J54" s="129"/>
      <c r="K54" s="102"/>
    </row>
    <row r="55" spans="1:26" ht="9" customHeight="1" x14ac:dyDescent="0.25">
      <c r="A55" s="128"/>
      <c r="B55" s="129"/>
      <c r="C55" s="129"/>
      <c r="D55" s="129"/>
      <c r="E55" s="130"/>
      <c r="F55" s="129"/>
      <c r="G55" s="129"/>
      <c r="H55" s="129"/>
      <c r="I55" s="129"/>
      <c r="J55" s="129"/>
      <c r="K55" s="102"/>
    </row>
    <row r="56" spans="1:26" ht="24" customHeight="1" x14ac:dyDescent="0.2">
      <c r="A56" s="284" t="s">
        <v>45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</row>
    <row r="57" spans="1:26" ht="12.75" customHeight="1" x14ac:dyDescent="0.2">
      <c r="A57" s="285" t="s">
        <v>47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</row>
    <row r="58" spans="1:26" ht="12.75" customHeight="1" x14ac:dyDescent="0.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26" ht="12.75" customHeight="1" x14ac:dyDescent="0.2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26" ht="12.75" customHeight="1" x14ac:dyDescent="0.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</row>
    <row r="61" spans="1:26" ht="12.75" customHeight="1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</row>
    <row r="62" spans="1:26" ht="12.75" customHeight="1" x14ac:dyDescent="0.2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</row>
    <row r="63" spans="1:26" ht="12.75" customHeight="1" x14ac:dyDescent="0.2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</row>
    <row r="64" spans="1:26" ht="12.75" customHeight="1" x14ac:dyDescent="0.2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1" ht="12.75" customHeight="1" x14ac:dyDescent="0.2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ht="12.75" customHeight="1" x14ac:dyDescent="0.2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1:11" ht="12.75" customHeight="1" x14ac:dyDescent="0.2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1:11" ht="12.75" customHeight="1" x14ac:dyDescent="0.2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1:11" ht="12.75" customHeight="1" x14ac:dyDescent="0.2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1" ht="12.75" customHeight="1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1:11" ht="12.75" customHeight="1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1" ht="12.75" customHeight="1" x14ac:dyDescent="0.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1:11" ht="12.75" customHeight="1" x14ac:dyDescent="0.2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1:11" ht="12.75" customHeight="1" x14ac:dyDescent="0.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1:11" ht="12.75" customHeight="1" x14ac:dyDescent="0.2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1:11" ht="12.75" customHeight="1" x14ac:dyDescent="0.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1:11" ht="12.75" customHeight="1" x14ac:dyDescent="0.2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1:11" ht="12.75" customHeight="1" x14ac:dyDescent="0.2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1:11" ht="12.75" customHeight="1" x14ac:dyDescent="0.2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1:11" ht="12.75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1:11" ht="12.75" customHeight="1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1:11" ht="12.75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1:11" ht="12.75" customHeight="1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1:11" ht="12.75" customHeight="1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1:11" ht="12.75" customHeight="1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1:11" ht="12.75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1:11" ht="12.75" customHeight="1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1:11" ht="12.75" customHeight="1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1:11" ht="12.75" customHeight="1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1:11" ht="12.75" customHeight="1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1:11" ht="12.75" customHeight="1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1:11" ht="12.75" customHeight="1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1:11" ht="12.75" customHeight="1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11" ht="12.75" customHeight="1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1" ht="12.75" customHeight="1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1:11" ht="12.75" customHeight="1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1:11" ht="12.75" customHeight="1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1:11" ht="12.75" customHeight="1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1:11" ht="12.75" customHeight="1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  <row r="100" spans="1:11" ht="12.75" customHeight="1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</row>
    <row r="101" spans="1:11" ht="12.75" customHeight="1" x14ac:dyDescent="0.2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</row>
    <row r="102" spans="1:11" ht="12.75" customHeight="1" x14ac:dyDescent="0.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</row>
    <row r="103" spans="1:11" ht="12.75" customHeight="1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</row>
    <row r="104" spans="1:11" ht="12.75" customHeight="1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1:11" ht="12.75" customHeight="1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1:11" ht="12.75" customHeight="1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</row>
    <row r="107" spans="1:11" ht="12.75" customHeight="1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</row>
    <row r="108" spans="1:11" ht="12.75" customHeight="1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</row>
    <row r="109" spans="1:11" ht="12.75" customHeight="1" x14ac:dyDescent="0.2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</row>
    <row r="110" spans="1:11" ht="12.75" customHeight="1" x14ac:dyDescent="0.2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1:11" ht="12.75" customHeight="1" x14ac:dyDescent="0.2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</row>
    <row r="112" spans="1:11" ht="12.75" customHeight="1" x14ac:dyDescent="0.2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</row>
    <row r="113" spans="1:11" ht="12.75" customHeight="1" x14ac:dyDescent="0.2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</row>
    <row r="114" spans="1:11" ht="12.75" customHeight="1" x14ac:dyDescent="0.2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</row>
    <row r="115" spans="1:11" ht="12.75" customHeight="1" x14ac:dyDescent="0.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</row>
    <row r="116" spans="1:11" ht="12.75" customHeight="1" x14ac:dyDescent="0.2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1:11" ht="12.75" customHeight="1" x14ac:dyDescent="0.2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</row>
    <row r="118" spans="1:11" ht="12.75" customHeight="1" x14ac:dyDescent="0.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</row>
    <row r="119" spans="1:11" ht="12.75" customHeight="1" x14ac:dyDescent="0.2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</row>
    <row r="120" spans="1:11" ht="12.75" customHeight="1" x14ac:dyDescent="0.2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</row>
    <row r="121" spans="1:11" ht="12.75" customHeight="1" x14ac:dyDescent="0.2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</row>
    <row r="122" spans="1:11" ht="12.75" customHeight="1" x14ac:dyDescent="0.2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</row>
    <row r="123" spans="1:11" ht="12.75" customHeight="1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</row>
    <row r="124" spans="1:11" ht="12.75" customHeight="1" x14ac:dyDescent="0.2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</row>
    <row r="125" spans="1:11" ht="12.75" customHeight="1" x14ac:dyDescent="0.2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</row>
    <row r="126" spans="1:11" ht="12.75" customHeight="1" x14ac:dyDescent="0.2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</row>
    <row r="127" spans="1:11" ht="12.75" customHeight="1" x14ac:dyDescent="0.2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</row>
    <row r="128" spans="1:11" ht="12.75" customHeight="1" x14ac:dyDescent="0.2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</row>
    <row r="129" spans="1:11" ht="12.75" customHeight="1" x14ac:dyDescent="0.2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</row>
    <row r="130" spans="1:11" ht="12.75" customHeight="1" x14ac:dyDescent="0.2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1:11" ht="12.75" customHeight="1" x14ac:dyDescent="0.2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</row>
    <row r="132" spans="1:11" ht="12.75" customHeight="1" x14ac:dyDescent="0.2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</row>
    <row r="133" spans="1:11" ht="12.75" customHeight="1" x14ac:dyDescent="0.2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</row>
    <row r="134" spans="1:11" ht="12.75" customHeight="1" x14ac:dyDescent="0.2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</row>
    <row r="135" spans="1:11" ht="12.75" customHeight="1" x14ac:dyDescent="0.2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</row>
    <row r="136" spans="1:11" ht="12.75" customHeight="1" x14ac:dyDescent="0.2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</row>
    <row r="137" spans="1:11" ht="12.75" customHeight="1" x14ac:dyDescent="0.2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</row>
    <row r="138" spans="1:11" ht="12.75" customHeight="1" x14ac:dyDescent="0.2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</row>
    <row r="139" spans="1:11" ht="12.75" customHeight="1" x14ac:dyDescent="0.2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</row>
    <row r="140" spans="1:11" ht="12.75" customHeight="1" x14ac:dyDescent="0.2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</row>
    <row r="141" spans="1:11" ht="12.75" customHeight="1" x14ac:dyDescent="0.2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</row>
    <row r="142" spans="1:11" ht="12.75" customHeight="1" x14ac:dyDescent="0.2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</row>
    <row r="143" spans="1:11" ht="12.75" customHeight="1" x14ac:dyDescent="0.2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1:11" ht="12.75" customHeight="1" x14ac:dyDescent="0.2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</row>
    <row r="145" spans="1:11" ht="12.75" customHeight="1" x14ac:dyDescent="0.2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</row>
    <row r="146" spans="1:11" ht="12.75" customHeight="1" x14ac:dyDescent="0.2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</row>
    <row r="147" spans="1:11" ht="12.75" customHeight="1" x14ac:dyDescent="0.2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</row>
    <row r="148" spans="1:11" ht="12.75" customHeight="1" x14ac:dyDescent="0.2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</row>
    <row r="149" spans="1:11" ht="12.75" customHeight="1" x14ac:dyDescent="0.2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</row>
    <row r="150" spans="1:11" ht="12.75" customHeight="1" x14ac:dyDescent="0.2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</row>
    <row r="151" spans="1:11" ht="12.75" customHeight="1" x14ac:dyDescent="0.2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1:11" ht="12.75" customHeight="1" x14ac:dyDescent="0.2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</row>
    <row r="153" spans="1:11" ht="12.75" customHeight="1" x14ac:dyDescent="0.2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</row>
    <row r="154" spans="1:11" ht="12.75" customHeight="1" x14ac:dyDescent="0.2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</row>
    <row r="155" spans="1:11" ht="12.75" customHeight="1" x14ac:dyDescent="0.2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</row>
    <row r="156" spans="1:11" ht="12.75" customHeight="1" x14ac:dyDescent="0.2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1:11" ht="12.75" customHeight="1" x14ac:dyDescent="0.2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</row>
    <row r="158" spans="1:11" ht="12.75" customHeight="1" x14ac:dyDescent="0.2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</row>
    <row r="159" spans="1:11" ht="12.75" customHeight="1" x14ac:dyDescent="0.2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</row>
    <row r="160" spans="1:11" ht="12.75" customHeight="1" x14ac:dyDescent="0.2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</row>
    <row r="161" spans="1:11" ht="12.75" customHeight="1" x14ac:dyDescent="0.2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2" spans="1:11" ht="12.75" customHeight="1" x14ac:dyDescent="0.2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</row>
    <row r="163" spans="1:11" ht="12.75" customHeight="1" x14ac:dyDescent="0.2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</row>
    <row r="164" spans="1:11" ht="12.75" customHeight="1" x14ac:dyDescent="0.2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</row>
    <row r="165" spans="1:11" ht="12.75" customHeight="1" x14ac:dyDescent="0.2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</row>
    <row r="166" spans="1:11" ht="12.75" customHeight="1" x14ac:dyDescent="0.2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</row>
    <row r="167" spans="1:11" ht="12.75" customHeight="1" x14ac:dyDescent="0.2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</row>
    <row r="168" spans="1:11" ht="12.75" customHeight="1" x14ac:dyDescent="0.2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</row>
    <row r="169" spans="1:11" ht="12.75" customHeight="1" x14ac:dyDescent="0.2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</row>
    <row r="170" spans="1:11" ht="12.75" customHeight="1" x14ac:dyDescent="0.2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</row>
    <row r="171" spans="1:11" ht="12.75" customHeight="1" x14ac:dyDescent="0.2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</row>
    <row r="172" spans="1:11" ht="12.75" customHeight="1" x14ac:dyDescent="0.2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</row>
    <row r="173" spans="1:11" ht="12.75" customHeight="1" x14ac:dyDescent="0.2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</row>
    <row r="174" spans="1:11" ht="12.75" customHeight="1" x14ac:dyDescent="0.2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</row>
    <row r="175" spans="1:11" ht="12.75" customHeight="1" x14ac:dyDescent="0.2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</row>
    <row r="176" spans="1:11" ht="12.75" customHeight="1" x14ac:dyDescent="0.2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</row>
    <row r="177" spans="1:11" ht="12.75" customHeight="1" x14ac:dyDescent="0.2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</row>
    <row r="178" spans="1:11" ht="12.75" customHeight="1" x14ac:dyDescent="0.2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</row>
    <row r="179" spans="1:11" ht="12.75" customHeight="1" x14ac:dyDescent="0.2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</row>
    <row r="180" spans="1:11" ht="12.75" customHeight="1" x14ac:dyDescent="0.2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</row>
    <row r="181" spans="1:11" ht="12.75" customHeight="1" x14ac:dyDescent="0.2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</row>
    <row r="182" spans="1:11" ht="12.75" customHeight="1" x14ac:dyDescent="0.2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</row>
    <row r="183" spans="1:11" ht="12.75" customHeight="1" x14ac:dyDescent="0.2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</row>
    <row r="184" spans="1:11" ht="12.75" customHeight="1" x14ac:dyDescent="0.2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</row>
    <row r="185" spans="1:11" ht="12.75" customHeight="1" x14ac:dyDescent="0.2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</row>
    <row r="186" spans="1:11" ht="12.75" customHeight="1" x14ac:dyDescent="0.2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</row>
    <row r="187" spans="1:11" ht="12.75" customHeight="1" x14ac:dyDescent="0.2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</row>
    <row r="188" spans="1:11" ht="12.75" customHeight="1" x14ac:dyDescent="0.2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</row>
    <row r="189" spans="1:11" ht="12.75" customHeight="1" x14ac:dyDescent="0.2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</row>
    <row r="190" spans="1:11" ht="12.75" customHeight="1" x14ac:dyDescent="0.2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</row>
    <row r="191" spans="1:11" ht="12.75" customHeight="1" x14ac:dyDescent="0.2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</row>
    <row r="192" spans="1:11" ht="12.75" customHeight="1" x14ac:dyDescent="0.2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</row>
    <row r="193" spans="1:11" ht="12.75" customHeight="1" x14ac:dyDescent="0.2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</row>
    <row r="194" spans="1:11" ht="12.75" customHeight="1" x14ac:dyDescent="0.2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</row>
    <row r="195" spans="1:11" ht="12.75" customHeight="1" x14ac:dyDescent="0.2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</row>
    <row r="196" spans="1:11" ht="12.75" customHeight="1" x14ac:dyDescent="0.2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</row>
    <row r="197" spans="1:11" ht="12.75" customHeight="1" x14ac:dyDescent="0.2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</row>
    <row r="198" spans="1:11" ht="12.75" customHeight="1" x14ac:dyDescent="0.2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</row>
    <row r="199" spans="1:11" ht="12.75" customHeight="1" x14ac:dyDescent="0.2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</row>
    <row r="200" spans="1:11" ht="12.75" customHeight="1" x14ac:dyDescent="0.2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</row>
    <row r="201" spans="1:11" ht="12.75" customHeight="1" x14ac:dyDescent="0.2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</row>
    <row r="202" spans="1:11" ht="12.75" customHeight="1" x14ac:dyDescent="0.2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</row>
    <row r="203" spans="1:11" ht="12.75" customHeight="1" x14ac:dyDescent="0.2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</row>
    <row r="204" spans="1:11" ht="12.75" customHeight="1" x14ac:dyDescent="0.2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</row>
    <row r="205" spans="1:11" ht="12.75" customHeight="1" x14ac:dyDescent="0.2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</row>
    <row r="206" spans="1:11" ht="12.75" customHeight="1" x14ac:dyDescent="0.2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</row>
    <row r="207" spans="1:11" ht="12.75" customHeight="1" x14ac:dyDescent="0.2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</row>
    <row r="208" spans="1:11" ht="12.75" customHeight="1" x14ac:dyDescent="0.2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</row>
    <row r="209" spans="1:11" ht="12.75" customHeight="1" x14ac:dyDescent="0.2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</row>
    <row r="210" spans="1:11" ht="12.75" customHeight="1" x14ac:dyDescent="0.2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</row>
    <row r="211" spans="1:11" ht="12.75" customHeight="1" x14ac:dyDescent="0.2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</row>
    <row r="212" spans="1:11" ht="12.75" customHeight="1" x14ac:dyDescent="0.2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</row>
    <row r="213" spans="1:11" ht="12.75" customHeight="1" x14ac:dyDescent="0.2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</row>
    <row r="214" spans="1:11" ht="12.75" customHeight="1" x14ac:dyDescent="0.2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</row>
    <row r="215" spans="1:11" ht="12.75" customHeight="1" x14ac:dyDescent="0.2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</row>
    <row r="216" spans="1:11" ht="12.75" customHeight="1" x14ac:dyDescent="0.2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</row>
    <row r="217" spans="1:11" ht="12.75" customHeight="1" x14ac:dyDescent="0.2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</row>
    <row r="218" spans="1:11" ht="12.75" customHeight="1" x14ac:dyDescent="0.2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</row>
    <row r="219" spans="1:11" ht="12.75" customHeight="1" x14ac:dyDescent="0.2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</row>
    <row r="220" spans="1:11" ht="12.75" customHeight="1" x14ac:dyDescent="0.2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</row>
    <row r="221" spans="1:11" ht="12.75" customHeight="1" x14ac:dyDescent="0.2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</row>
    <row r="222" spans="1:11" ht="12.75" customHeight="1" x14ac:dyDescent="0.2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</row>
    <row r="223" spans="1:11" ht="12.75" customHeight="1" x14ac:dyDescent="0.2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</row>
    <row r="224" spans="1:11" ht="12.75" customHeight="1" x14ac:dyDescent="0.2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</row>
    <row r="225" spans="1:11" ht="12.75" customHeight="1" x14ac:dyDescent="0.2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</row>
    <row r="226" spans="1:11" ht="12.75" customHeight="1" x14ac:dyDescent="0.2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</row>
    <row r="227" spans="1:11" ht="12.75" customHeight="1" x14ac:dyDescent="0.2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</row>
    <row r="228" spans="1:11" ht="12.75" customHeight="1" x14ac:dyDescent="0.2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</row>
    <row r="229" spans="1:11" ht="12.75" customHeight="1" x14ac:dyDescent="0.2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</row>
    <row r="230" spans="1:11" ht="12.75" customHeight="1" x14ac:dyDescent="0.2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</row>
    <row r="231" spans="1:11" ht="12.75" customHeight="1" x14ac:dyDescent="0.2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</row>
    <row r="232" spans="1:11" ht="12.75" customHeight="1" x14ac:dyDescent="0.2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</row>
    <row r="233" spans="1:11" ht="12.75" customHeight="1" x14ac:dyDescent="0.2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</row>
    <row r="234" spans="1:11" ht="12.75" customHeight="1" x14ac:dyDescent="0.2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</row>
    <row r="235" spans="1:11" ht="12.75" customHeight="1" x14ac:dyDescent="0.2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</row>
    <row r="236" spans="1:11" ht="12.75" customHeight="1" x14ac:dyDescent="0.2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</row>
    <row r="237" spans="1:11" ht="12.75" customHeight="1" x14ac:dyDescent="0.2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</row>
    <row r="238" spans="1:11" ht="12.75" customHeight="1" x14ac:dyDescent="0.2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</row>
    <row r="239" spans="1:11" ht="12.75" customHeight="1" x14ac:dyDescent="0.2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</row>
    <row r="240" spans="1:11" ht="12.75" customHeight="1" x14ac:dyDescent="0.2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</row>
    <row r="241" spans="1:11" ht="12.75" customHeight="1" x14ac:dyDescent="0.2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</row>
    <row r="242" spans="1:11" ht="12.75" customHeight="1" x14ac:dyDescent="0.2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</row>
    <row r="243" spans="1:11" ht="12.75" customHeight="1" x14ac:dyDescent="0.2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</row>
    <row r="244" spans="1:11" ht="12.75" customHeight="1" x14ac:dyDescent="0.2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</row>
    <row r="245" spans="1:11" ht="12.75" customHeight="1" x14ac:dyDescent="0.2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</row>
    <row r="246" spans="1:11" ht="12.75" customHeight="1" x14ac:dyDescent="0.2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</row>
    <row r="247" spans="1:11" ht="12.75" customHeight="1" x14ac:dyDescent="0.2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</row>
    <row r="248" spans="1:11" ht="12.75" customHeight="1" x14ac:dyDescent="0.2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</row>
    <row r="249" spans="1:11" ht="12.75" customHeight="1" x14ac:dyDescent="0.2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</row>
    <row r="250" spans="1:11" ht="12.75" customHeight="1" x14ac:dyDescent="0.2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</row>
    <row r="251" spans="1:11" ht="12.75" customHeight="1" x14ac:dyDescent="0.2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</row>
    <row r="252" spans="1:11" ht="12.75" customHeight="1" x14ac:dyDescent="0.2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</row>
    <row r="253" spans="1:11" ht="12.75" customHeight="1" x14ac:dyDescent="0.2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</row>
    <row r="254" spans="1:11" ht="12.75" customHeight="1" x14ac:dyDescent="0.2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</row>
    <row r="255" spans="1:11" ht="12.75" customHeight="1" x14ac:dyDescent="0.2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</row>
    <row r="256" spans="1:11" ht="12.75" customHeight="1" x14ac:dyDescent="0.2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</row>
    <row r="257" spans="1:11" ht="12.75" customHeight="1" x14ac:dyDescent="0.2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</row>
    <row r="258" spans="1:11" ht="12.75" customHeight="1" x14ac:dyDescent="0.2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</row>
    <row r="259" spans="1:11" ht="12.75" customHeight="1" x14ac:dyDescent="0.2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</row>
    <row r="260" spans="1:11" ht="12.75" customHeight="1" x14ac:dyDescent="0.2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</row>
    <row r="261" spans="1:11" ht="12.75" customHeight="1" x14ac:dyDescent="0.2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</row>
    <row r="262" spans="1:11" ht="12.75" customHeight="1" x14ac:dyDescent="0.2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</row>
    <row r="263" spans="1:11" ht="12.75" customHeight="1" x14ac:dyDescent="0.2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</row>
    <row r="264" spans="1:11" ht="12.75" customHeight="1" x14ac:dyDescent="0.2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</row>
    <row r="265" spans="1:11" ht="12.75" customHeight="1" x14ac:dyDescent="0.2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</row>
    <row r="266" spans="1:11" ht="12.75" customHeight="1" x14ac:dyDescent="0.2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</row>
    <row r="267" spans="1:11" ht="12.75" customHeight="1" x14ac:dyDescent="0.2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</row>
    <row r="268" spans="1:11" ht="12.75" customHeight="1" x14ac:dyDescent="0.2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</row>
    <row r="269" spans="1:11" ht="12.75" customHeight="1" x14ac:dyDescent="0.2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</row>
    <row r="270" spans="1:11" ht="12.75" customHeight="1" x14ac:dyDescent="0.2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</row>
    <row r="271" spans="1:11" ht="12.75" customHeight="1" x14ac:dyDescent="0.2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</row>
    <row r="272" spans="1:11" ht="12.75" customHeight="1" x14ac:dyDescent="0.2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</row>
    <row r="273" spans="1:11" ht="12.75" customHeight="1" x14ac:dyDescent="0.2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</row>
    <row r="274" spans="1:11" ht="12.75" customHeight="1" x14ac:dyDescent="0.2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</row>
    <row r="275" spans="1:11" ht="12.75" customHeight="1" x14ac:dyDescent="0.2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</row>
    <row r="276" spans="1:11" ht="12.75" customHeight="1" x14ac:dyDescent="0.2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</row>
    <row r="277" spans="1:11" ht="12.75" customHeight="1" x14ac:dyDescent="0.2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</row>
    <row r="278" spans="1:11" ht="12.75" customHeight="1" x14ac:dyDescent="0.2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</row>
    <row r="279" spans="1:11" ht="12.75" customHeight="1" x14ac:dyDescent="0.2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</row>
    <row r="280" spans="1:11" ht="12.75" customHeight="1" x14ac:dyDescent="0.2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</row>
    <row r="281" spans="1:11" ht="12.75" customHeight="1" x14ac:dyDescent="0.2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</row>
    <row r="282" spans="1:11" ht="12.75" customHeight="1" x14ac:dyDescent="0.2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</row>
    <row r="283" spans="1:11" ht="12.75" customHeight="1" x14ac:dyDescent="0.2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</row>
    <row r="284" spans="1:11" ht="12.75" customHeight="1" x14ac:dyDescent="0.2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</row>
    <row r="285" spans="1:11" ht="12.75" customHeight="1" x14ac:dyDescent="0.2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</row>
    <row r="286" spans="1:11" ht="12.75" customHeight="1" x14ac:dyDescent="0.2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</row>
    <row r="287" spans="1:11" ht="12.75" customHeight="1" x14ac:dyDescent="0.2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</row>
    <row r="288" spans="1:11" ht="12.75" customHeight="1" x14ac:dyDescent="0.2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</row>
    <row r="289" spans="1:11" ht="12.75" customHeight="1" x14ac:dyDescent="0.2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</row>
    <row r="290" spans="1:11" ht="12.75" customHeight="1" x14ac:dyDescent="0.2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</row>
    <row r="291" spans="1:11" ht="12.75" customHeight="1" x14ac:dyDescent="0.2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</row>
    <row r="292" spans="1:11" ht="12.75" customHeight="1" x14ac:dyDescent="0.2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</row>
    <row r="293" spans="1:11" ht="12.75" customHeight="1" x14ac:dyDescent="0.2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</row>
    <row r="294" spans="1:11" ht="12.75" customHeight="1" x14ac:dyDescent="0.2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</row>
    <row r="295" spans="1:11" ht="12.75" customHeight="1" x14ac:dyDescent="0.2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</row>
    <row r="296" spans="1:11" ht="12.75" customHeight="1" x14ac:dyDescent="0.2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</row>
    <row r="297" spans="1:11" ht="12.75" customHeight="1" x14ac:dyDescent="0.2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</row>
    <row r="298" spans="1:11" ht="12.75" customHeight="1" x14ac:dyDescent="0.2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</row>
    <row r="299" spans="1:11" ht="12.75" customHeight="1" x14ac:dyDescent="0.2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</row>
    <row r="300" spans="1:11" ht="12.75" customHeight="1" x14ac:dyDescent="0.2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</row>
    <row r="301" spans="1:11" ht="12.75" customHeight="1" x14ac:dyDescent="0.2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</row>
    <row r="302" spans="1:11" ht="12.75" customHeight="1" x14ac:dyDescent="0.2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</row>
    <row r="303" spans="1:11" ht="12.75" customHeight="1" x14ac:dyDescent="0.2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</row>
    <row r="304" spans="1:11" ht="12.75" customHeight="1" x14ac:dyDescent="0.2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</row>
    <row r="305" spans="1:11" ht="12.75" customHeight="1" x14ac:dyDescent="0.2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</row>
    <row r="306" spans="1:11" ht="12.75" customHeight="1" x14ac:dyDescent="0.2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</row>
    <row r="307" spans="1:11" ht="12.75" customHeight="1" x14ac:dyDescent="0.2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</row>
    <row r="308" spans="1:11" ht="12.75" customHeight="1" x14ac:dyDescent="0.2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</row>
    <row r="309" spans="1:11" ht="12.75" customHeight="1" x14ac:dyDescent="0.2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</row>
    <row r="310" spans="1:11" ht="12.75" customHeight="1" x14ac:dyDescent="0.2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</row>
    <row r="311" spans="1:11" ht="12.75" customHeight="1" x14ac:dyDescent="0.2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</row>
    <row r="312" spans="1:11" ht="12.75" customHeight="1" x14ac:dyDescent="0.2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</row>
    <row r="313" spans="1:11" ht="12.75" customHeight="1" x14ac:dyDescent="0.2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</row>
    <row r="314" spans="1:11" ht="12.75" customHeight="1" x14ac:dyDescent="0.2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</row>
    <row r="315" spans="1:11" ht="12.75" customHeight="1" x14ac:dyDescent="0.2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</row>
    <row r="316" spans="1:11" ht="12.75" customHeight="1" x14ac:dyDescent="0.2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</row>
    <row r="317" spans="1:11" ht="12.75" customHeight="1" x14ac:dyDescent="0.2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</row>
    <row r="318" spans="1:11" ht="12.75" customHeight="1" x14ac:dyDescent="0.2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</row>
    <row r="319" spans="1:11" ht="12.75" customHeight="1" x14ac:dyDescent="0.2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</row>
    <row r="320" spans="1:11" ht="12.75" customHeight="1" x14ac:dyDescent="0.2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</row>
    <row r="321" spans="1:11" ht="12.75" customHeight="1" x14ac:dyDescent="0.2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</row>
    <row r="322" spans="1:11" ht="12.75" customHeight="1" x14ac:dyDescent="0.2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</row>
    <row r="323" spans="1:11" ht="12.75" customHeight="1" x14ac:dyDescent="0.2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</row>
    <row r="324" spans="1:11" ht="12.75" customHeight="1" x14ac:dyDescent="0.2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</row>
    <row r="325" spans="1:11" ht="12.75" customHeight="1" x14ac:dyDescent="0.2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</row>
    <row r="326" spans="1:11" ht="12.75" customHeight="1" x14ac:dyDescent="0.2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</row>
    <row r="327" spans="1:11" ht="12.75" customHeight="1" x14ac:dyDescent="0.2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</row>
    <row r="328" spans="1:11" ht="12.75" customHeight="1" x14ac:dyDescent="0.2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</row>
    <row r="329" spans="1:11" ht="12.75" customHeight="1" x14ac:dyDescent="0.2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</row>
    <row r="330" spans="1:11" ht="12.75" customHeight="1" x14ac:dyDescent="0.2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</row>
    <row r="331" spans="1:11" ht="12.75" customHeight="1" x14ac:dyDescent="0.2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</row>
    <row r="332" spans="1:11" ht="12.75" customHeight="1" x14ac:dyDescent="0.2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</row>
    <row r="333" spans="1:11" ht="12.75" customHeight="1" x14ac:dyDescent="0.2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</row>
    <row r="334" spans="1:11" ht="12.75" customHeight="1" x14ac:dyDescent="0.2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</row>
    <row r="335" spans="1:11" ht="12.75" customHeight="1" x14ac:dyDescent="0.2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</row>
    <row r="336" spans="1:11" ht="12.75" customHeight="1" x14ac:dyDescent="0.2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</row>
    <row r="337" spans="1:11" ht="12.75" customHeight="1" x14ac:dyDescent="0.2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</row>
    <row r="338" spans="1:11" ht="12.75" customHeight="1" x14ac:dyDescent="0.2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</row>
    <row r="339" spans="1:11" ht="12.75" customHeight="1" x14ac:dyDescent="0.2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</row>
    <row r="340" spans="1:11" ht="12.75" customHeight="1" x14ac:dyDescent="0.2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</row>
    <row r="341" spans="1:11" ht="12.75" customHeight="1" x14ac:dyDescent="0.2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</row>
    <row r="342" spans="1:11" ht="12.75" customHeight="1" x14ac:dyDescent="0.2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</row>
    <row r="343" spans="1:11" ht="12.75" customHeight="1" x14ac:dyDescent="0.2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</row>
    <row r="344" spans="1:11" ht="12.75" customHeight="1" x14ac:dyDescent="0.2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</row>
    <row r="345" spans="1:11" ht="12.75" customHeight="1" x14ac:dyDescent="0.2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</row>
    <row r="346" spans="1:11" ht="12.75" customHeight="1" x14ac:dyDescent="0.2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</row>
    <row r="347" spans="1:11" ht="12.75" customHeight="1" x14ac:dyDescent="0.2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</row>
    <row r="348" spans="1:11" ht="12.75" customHeight="1" x14ac:dyDescent="0.2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</row>
    <row r="349" spans="1:11" ht="12.75" customHeight="1" x14ac:dyDescent="0.2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</row>
    <row r="350" spans="1:11" ht="12.75" customHeight="1" x14ac:dyDescent="0.2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</row>
    <row r="351" spans="1:11" ht="12.75" customHeight="1" x14ac:dyDescent="0.2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</row>
    <row r="352" spans="1:11" ht="12.75" customHeight="1" x14ac:dyDescent="0.2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</row>
    <row r="353" spans="1:11" ht="12.75" customHeight="1" x14ac:dyDescent="0.2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</row>
    <row r="354" spans="1:11" ht="12.75" customHeight="1" x14ac:dyDescent="0.2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</row>
    <row r="355" spans="1:11" ht="12.75" customHeight="1" x14ac:dyDescent="0.2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</row>
    <row r="356" spans="1:11" ht="12.75" customHeight="1" x14ac:dyDescent="0.2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</row>
    <row r="357" spans="1:11" ht="12.75" customHeight="1" x14ac:dyDescent="0.2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</row>
    <row r="358" spans="1:11" ht="12.75" customHeight="1" x14ac:dyDescent="0.2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</row>
    <row r="359" spans="1:11" ht="12.75" customHeight="1" x14ac:dyDescent="0.2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</row>
    <row r="360" spans="1:11" ht="12.75" customHeight="1" x14ac:dyDescent="0.2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</row>
    <row r="361" spans="1:11" ht="12.75" customHeight="1" x14ac:dyDescent="0.2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</row>
    <row r="362" spans="1:11" ht="12.75" customHeight="1" x14ac:dyDescent="0.2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</row>
    <row r="363" spans="1:11" ht="12.75" customHeight="1" x14ac:dyDescent="0.2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</row>
    <row r="364" spans="1:11" ht="12.75" customHeight="1" x14ac:dyDescent="0.2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</row>
    <row r="365" spans="1:11" ht="12.75" customHeight="1" x14ac:dyDescent="0.2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</row>
    <row r="366" spans="1:11" ht="12.75" customHeight="1" x14ac:dyDescent="0.2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</row>
    <row r="367" spans="1:11" ht="12.75" customHeight="1" x14ac:dyDescent="0.2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</row>
    <row r="368" spans="1:11" ht="12.75" customHeight="1" x14ac:dyDescent="0.2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</row>
    <row r="369" spans="1:11" ht="12.75" customHeight="1" x14ac:dyDescent="0.2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</row>
    <row r="370" spans="1:11" ht="12.75" customHeight="1" x14ac:dyDescent="0.2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</row>
    <row r="371" spans="1:11" ht="12.75" customHeight="1" x14ac:dyDescent="0.2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</row>
    <row r="372" spans="1:11" ht="12.75" customHeight="1" x14ac:dyDescent="0.2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</row>
    <row r="373" spans="1:11" ht="12.75" customHeight="1" x14ac:dyDescent="0.2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</row>
    <row r="374" spans="1:11" ht="12.75" customHeight="1" x14ac:dyDescent="0.2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</row>
    <row r="375" spans="1:11" ht="12.75" customHeight="1" x14ac:dyDescent="0.2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</row>
    <row r="376" spans="1:11" ht="12.75" customHeight="1" x14ac:dyDescent="0.2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</row>
    <row r="377" spans="1:11" ht="12.75" customHeight="1" x14ac:dyDescent="0.2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</row>
    <row r="378" spans="1:11" ht="12.75" customHeight="1" x14ac:dyDescent="0.2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</row>
    <row r="379" spans="1:11" ht="12.75" customHeight="1" x14ac:dyDescent="0.2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</row>
    <row r="380" spans="1:11" ht="12.75" customHeight="1" x14ac:dyDescent="0.2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</row>
    <row r="381" spans="1:11" ht="12.75" customHeight="1" x14ac:dyDescent="0.2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</row>
    <row r="382" spans="1:11" ht="12.75" customHeight="1" x14ac:dyDescent="0.2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</row>
    <row r="383" spans="1:11" ht="12.75" customHeight="1" x14ac:dyDescent="0.2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1:11" ht="12.75" customHeight="1" x14ac:dyDescent="0.2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</row>
    <row r="385" spans="1:11" ht="12.75" customHeight="1" x14ac:dyDescent="0.2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</row>
    <row r="386" spans="1:11" ht="12.75" customHeight="1" x14ac:dyDescent="0.2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</row>
    <row r="387" spans="1:11" ht="12.75" customHeight="1" x14ac:dyDescent="0.2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</row>
    <row r="388" spans="1:11" ht="12.75" customHeight="1" x14ac:dyDescent="0.2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</row>
    <row r="389" spans="1:11" ht="12.75" customHeight="1" x14ac:dyDescent="0.2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</row>
    <row r="390" spans="1:11" ht="12.75" customHeight="1" x14ac:dyDescent="0.2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</row>
    <row r="391" spans="1:11" ht="12.75" customHeight="1" x14ac:dyDescent="0.2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</row>
    <row r="392" spans="1:11" ht="12.75" customHeight="1" x14ac:dyDescent="0.2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</row>
    <row r="393" spans="1:11" ht="12.75" customHeight="1" x14ac:dyDescent="0.2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</row>
    <row r="394" spans="1:11" ht="12.75" customHeight="1" x14ac:dyDescent="0.2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</row>
    <row r="395" spans="1:11" ht="12.75" customHeight="1" x14ac:dyDescent="0.2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</row>
    <row r="396" spans="1:11" ht="12.75" customHeight="1" x14ac:dyDescent="0.2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</row>
    <row r="397" spans="1:11" ht="12.75" customHeight="1" x14ac:dyDescent="0.2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</row>
    <row r="398" spans="1:11" ht="12.75" customHeight="1" x14ac:dyDescent="0.2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</row>
    <row r="399" spans="1:11" ht="12.75" customHeight="1" x14ac:dyDescent="0.2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</row>
    <row r="400" spans="1:11" ht="12.75" customHeight="1" x14ac:dyDescent="0.2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</row>
    <row r="401" spans="1:11" ht="12.75" customHeight="1" x14ac:dyDescent="0.2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</row>
    <row r="402" spans="1:11" ht="12.75" customHeight="1" x14ac:dyDescent="0.2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</row>
    <row r="403" spans="1:11" ht="12.75" customHeight="1" x14ac:dyDescent="0.2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</row>
    <row r="404" spans="1:11" ht="12.75" customHeight="1" x14ac:dyDescent="0.2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</row>
    <row r="405" spans="1:11" ht="12.75" customHeight="1" x14ac:dyDescent="0.2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</row>
    <row r="406" spans="1:11" ht="12.75" customHeight="1" x14ac:dyDescent="0.2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</row>
    <row r="407" spans="1:11" ht="12.75" customHeight="1" x14ac:dyDescent="0.2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</row>
    <row r="408" spans="1:11" ht="12.75" customHeight="1" x14ac:dyDescent="0.2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</row>
    <row r="409" spans="1:11" ht="12.75" customHeight="1" x14ac:dyDescent="0.2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</row>
    <row r="410" spans="1:11" ht="12.75" customHeight="1" x14ac:dyDescent="0.2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</row>
    <row r="411" spans="1:11" ht="12.75" customHeight="1" x14ac:dyDescent="0.2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</row>
    <row r="412" spans="1:11" ht="12.75" customHeight="1" x14ac:dyDescent="0.2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</row>
    <row r="413" spans="1:11" ht="12.75" customHeight="1" x14ac:dyDescent="0.2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</row>
    <row r="414" spans="1:11" ht="12.75" customHeight="1" x14ac:dyDescent="0.2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</row>
    <row r="415" spans="1:11" ht="12.75" customHeight="1" x14ac:dyDescent="0.2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</row>
    <row r="416" spans="1:11" ht="12.75" customHeight="1" x14ac:dyDescent="0.2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</row>
    <row r="417" spans="1:11" ht="12.75" customHeight="1" x14ac:dyDescent="0.2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</row>
    <row r="418" spans="1:11" ht="12.75" customHeight="1" x14ac:dyDescent="0.2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</row>
    <row r="419" spans="1:11" ht="12.75" customHeight="1" x14ac:dyDescent="0.2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</row>
    <row r="420" spans="1:11" ht="12.75" customHeight="1" x14ac:dyDescent="0.2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</row>
    <row r="421" spans="1:11" ht="12.75" customHeight="1" x14ac:dyDescent="0.2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</row>
    <row r="422" spans="1:11" ht="12.75" customHeight="1" x14ac:dyDescent="0.2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</row>
    <row r="423" spans="1:11" ht="12.75" customHeight="1" x14ac:dyDescent="0.2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</row>
    <row r="424" spans="1:11" ht="12.75" customHeight="1" x14ac:dyDescent="0.2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</row>
    <row r="425" spans="1:11" ht="12.75" customHeight="1" x14ac:dyDescent="0.2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</row>
    <row r="426" spans="1:11" ht="12.75" customHeight="1" x14ac:dyDescent="0.2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</row>
    <row r="427" spans="1:11" ht="12.75" customHeight="1" x14ac:dyDescent="0.2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</row>
    <row r="428" spans="1:11" ht="12.75" customHeight="1" x14ac:dyDescent="0.2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</row>
    <row r="429" spans="1:11" ht="12.75" customHeight="1" x14ac:dyDescent="0.2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</row>
    <row r="430" spans="1:11" ht="12.75" customHeight="1" x14ac:dyDescent="0.2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</row>
    <row r="431" spans="1:11" ht="12.75" customHeight="1" x14ac:dyDescent="0.2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</row>
    <row r="432" spans="1:11" ht="12.75" customHeight="1" x14ac:dyDescent="0.2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</row>
    <row r="433" spans="1:11" ht="12.75" customHeight="1" x14ac:dyDescent="0.2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</row>
    <row r="434" spans="1:11" ht="12.75" customHeight="1" x14ac:dyDescent="0.2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</row>
    <row r="435" spans="1:11" ht="12.75" customHeight="1" x14ac:dyDescent="0.2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</row>
    <row r="436" spans="1:11" ht="12.75" customHeight="1" x14ac:dyDescent="0.2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</row>
    <row r="437" spans="1:11" ht="12.75" customHeight="1" x14ac:dyDescent="0.2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</row>
    <row r="438" spans="1:11" ht="12.75" customHeight="1" x14ac:dyDescent="0.2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</row>
    <row r="439" spans="1:11" ht="12.75" customHeight="1" x14ac:dyDescent="0.2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</row>
    <row r="440" spans="1:11" ht="12.75" customHeight="1" x14ac:dyDescent="0.2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</row>
    <row r="441" spans="1:11" ht="12.75" customHeight="1" x14ac:dyDescent="0.2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</row>
    <row r="442" spans="1:11" ht="12.75" customHeight="1" x14ac:dyDescent="0.2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</row>
    <row r="443" spans="1:11" ht="12.75" customHeight="1" x14ac:dyDescent="0.2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</row>
    <row r="444" spans="1:11" ht="12.75" customHeight="1" x14ac:dyDescent="0.2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</row>
    <row r="445" spans="1:11" ht="12.75" customHeight="1" x14ac:dyDescent="0.2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</row>
    <row r="446" spans="1:11" ht="12.75" customHeight="1" x14ac:dyDescent="0.2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</row>
    <row r="447" spans="1:11" ht="12.75" customHeight="1" x14ac:dyDescent="0.2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</row>
    <row r="448" spans="1:11" ht="12.75" customHeight="1" x14ac:dyDescent="0.2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</row>
    <row r="449" spans="1:11" ht="12.75" customHeight="1" x14ac:dyDescent="0.2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</row>
    <row r="450" spans="1:11" ht="12.75" customHeight="1" x14ac:dyDescent="0.2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</row>
    <row r="451" spans="1:11" ht="12.75" customHeight="1" x14ac:dyDescent="0.2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</row>
    <row r="452" spans="1:11" ht="12.75" customHeight="1" x14ac:dyDescent="0.2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</row>
    <row r="453" spans="1:11" ht="12.75" customHeight="1" x14ac:dyDescent="0.2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</row>
    <row r="454" spans="1:11" ht="12.75" customHeight="1" x14ac:dyDescent="0.2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</row>
    <row r="455" spans="1:11" ht="12.75" customHeight="1" x14ac:dyDescent="0.2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</row>
    <row r="456" spans="1:11" ht="12.75" customHeight="1" x14ac:dyDescent="0.2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</row>
    <row r="457" spans="1:11" ht="12.75" customHeight="1" x14ac:dyDescent="0.2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</row>
    <row r="458" spans="1:11" ht="12.75" customHeight="1" x14ac:dyDescent="0.2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</row>
    <row r="459" spans="1:11" ht="12.75" customHeight="1" x14ac:dyDescent="0.2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</row>
    <row r="460" spans="1:11" ht="12.75" customHeight="1" x14ac:dyDescent="0.2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</row>
    <row r="461" spans="1:11" ht="12.75" customHeight="1" x14ac:dyDescent="0.2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</row>
    <row r="462" spans="1:11" ht="12.75" customHeight="1" x14ac:dyDescent="0.2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</row>
    <row r="463" spans="1:11" ht="12.75" customHeight="1" x14ac:dyDescent="0.2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</row>
    <row r="464" spans="1:11" ht="12.75" customHeight="1" x14ac:dyDescent="0.2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</row>
    <row r="465" spans="1:11" ht="12.75" customHeight="1" x14ac:dyDescent="0.2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</row>
    <row r="466" spans="1:11" ht="12.75" customHeight="1" x14ac:dyDescent="0.2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</row>
    <row r="467" spans="1:11" ht="12.75" customHeight="1" x14ac:dyDescent="0.2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</row>
    <row r="468" spans="1:11" ht="12.75" customHeight="1" x14ac:dyDescent="0.2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</row>
    <row r="469" spans="1:11" ht="12.75" customHeight="1" x14ac:dyDescent="0.2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</row>
    <row r="470" spans="1:11" ht="12.75" customHeight="1" x14ac:dyDescent="0.2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</row>
    <row r="471" spans="1:11" ht="12.75" customHeight="1" x14ac:dyDescent="0.2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</row>
    <row r="472" spans="1:11" ht="12.75" customHeight="1" x14ac:dyDescent="0.2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</row>
    <row r="473" spans="1:11" ht="12.75" customHeight="1" x14ac:dyDescent="0.2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</row>
    <row r="474" spans="1:11" ht="12.75" customHeight="1" x14ac:dyDescent="0.2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</row>
    <row r="475" spans="1:11" ht="12.75" customHeight="1" x14ac:dyDescent="0.2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</row>
    <row r="476" spans="1:11" ht="12.75" customHeight="1" x14ac:dyDescent="0.2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</row>
    <row r="477" spans="1:11" ht="12.75" customHeight="1" x14ac:dyDescent="0.2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</row>
    <row r="478" spans="1:11" ht="12.75" customHeight="1" x14ac:dyDescent="0.2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</row>
    <row r="479" spans="1:11" ht="12.75" customHeight="1" x14ac:dyDescent="0.2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</row>
    <row r="480" spans="1:11" ht="12.75" customHeight="1" x14ac:dyDescent="0.2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</row>
    <row r="481" spans="1:11" ht="12.75" customHeight="1" x14ac:dyDescent="0.2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</row>
    <row r="482" spans="1:11" ht="12.75" customHeight="1" x14ac:dyDescent="0.2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</row>
    <row r="483" spans="1:11" ht="12.75" customHeight="1" x14ac:dyDescent="0.2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1:11" ht="12.75" customHeight="1" x14ac:dyDescent="0.2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</row>
    <row r="485" spans="1:11" ht="12.75" customHeight="1" x14ac:dyDescent="0.2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</row>
    <row r="486" spans="1:11" ht="12.75" customHeight="1" x14ac:dyDescent="0.2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</row>
    <row r="487" spans="1:11" ht="12.75" customHeight="1" x14ac:dyDescent="0.2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</row>
    <row r="488" spans="1:11" ht="12.75" customHeight="1" x14ac:dyDescent="0.2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</row>
    <row r="489" spans="1:11" ht="12.75" customHeight="1" x14ac:dyDescent="0.2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</row>
    <row r="490" spans="1:11" ht="12.75" customHeight="1" x14ac:dyDescent="0.2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</row>
    <row r="491" spans="1:11" ht="12.75" customHeight="1" x14ac:dyDescent="0.2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</row>
    <row r="492" spans="1:11" ht="12.75" customHeight="1" x14ac:dyDescent="0.2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</row>
    <row r="493" spans="1:11" ht="12.75" customHeight="1" x14ac:dyDescent="0.2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</row>
    <row r="494" spans="1:11" ht="12.75" customHeight="1" x14ac:dyDescent="0.2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</row>
    <row r="495" spans="1:11" ht="12.75" customHeight="1" x14ac:dyDescent="0.2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</row>
    <row r="496" spans="1:11" ht="12.75" customHeight="1" x14ac:dyDescent="0.2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</row>
    <row r="497" spans="1:11" ht="12.75" customHeight="1" x14ac:dyDescent="0.2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</row>
    <row r="498" spans="1:11" ht="12.75" customHeight="1" x14ac:dyDescent="0.2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</row>
    <row r="499" spans="1:11" ht="12.75" customHeight="1" x14ac:dyDescent="0.2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</row>
    <row r="500" spans="1:11" ht="12.75" customHeight="1" x14ac:dyDescent="0.2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</row>
    <row r="501" spans="1:11" ht="12.75" customHeight="1" x14ac:dyDescent="0.2">
      <c r="A501" s="102"/>
      <c r="B501" s="102"/>
      <c r="C501" s="102"/>
      <c r="D501" s="102"/>
      <c r="E501" s="102"/>
      <c r="F501" s="102"/>
      <c r="G501" s="102"/>
      <c r="H501" s="102"/>
      <c r="I501" s="102"/>
      <c r="J501" s="102"/>
      <c r="K501" s="102"/>
    </row>
    <row r="502" spans="1:11" ht="12.75" customHeight="1" x14ac:dyDescent="0.2">
      <c r="A502" s="102"/>
      <c r="B502" s="102"/>
      <c r="C502" s="102"/>
      <c r="D502" s="102"/>
      <c r="E502" s="102"/>
      <c r="F502" s="102"/>
      <c r="G502" s="102"/>
      <c r="H502" s="102"/>
      <c r="I502" s="102"/>
      <c r="J502" s="102"/>
      <c r="K502" s="102"/>
    </row>
    <row r="503" spans="1:11" ht="12.75" customHeight="1" x14ac:dyDescent="0.2">
      <c r="A503" s="102"/>
      <c r="B503" s="102"/>
      <c r="C503" s="102"/>
      <c r="D503" s="102"/>
      <c r="E503" s="102"/>
      <c r="F503" s="102"/>
      <c r="G503" s="102"/>
      <c r="H503" s="102"/>
      <c r="I503" s="102"/>
      <c r="J503" s="102"/>
      <c r="K503" s="102"/>
    </row>
    <row r="504" spans="1:11" ht="12.75" customHeight="1" x14ac:dyDescent="0.2">
      <c r="A504" s="102"/>
      <c r="B504" s="102"/>
      <c r="C504" s="102"/>
      <c r="D504" s="102"/>
      <c r="E504" s="102"/>
      <c r="F504" s="102"/>
      <c r="G504" s="102"/>
      <c r="H504" s="102"/>
      <c r="I504" s="102"/>
      <c r="J504" s="102"/>
      <c r="K504" s="102"/>
    </row>
    <row r="505" spans="1:11" ht="12.75" customHeight="1" x14ac:dyDescent="0.2">
      <c r="A505" s="102"/>
      <c r="B505" s="102"/>
      <c r="C505" s="102"/>
      <c r="D505" s="102"/>
      <c r="E505" s="102"/>
      <c r="F505" s="102"/>
      <c r="G505" s="102"/>
      <c r="H505" s="102"/>
      <c r="I505" s="102"/>
      <c r="J505" s="102"/>
      <c r="K505" s="102"/>
    </row>
    <row r="506" spans="1:11" ht="12.75" customHeight="1" x14ac:dyDescent="0.2">
      <c r="A506" s="102"/>
      <c r="B506" s="102"/>
      <c r="C506" s="102"/>
      <c r="D506" s="102"/>
      <c r="E506" s="102"/>
      <c r="F506" s="102"/>
      <c r="G506" s="102"/>
      <c r="H506" s="102"/>
      <c r="I506" s="102"/>
      <c r="J506" s="102"/>
      <c r="K506" s="102"/>
    </row>
    <row r="507" spans="1:11" ht="12.75" customHeight="1" x14ac:dyDescent="0.2">
      <c r="A507" s="102"/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</row>
    <row r="508" spans="1:11" ht="12.75" customHeight="1" x14ac:dyDescent="0.2">
      <c r="A508" s="102"/>
      <c r="B508" s="102"/>
      <c r="C508" s="102"/>
      <c r="D508" s="102"/>
      <c r="E508" s="102"/>
      <c r="F508" s="102"/>
      <c r="G508" s="102"/>
      <c r="H508" s="102"/>
      <c r="I508" s="102"/>
      <c r="J508" s="102"/>
      <c r="K508" s="102"/>
    </row>
    <row r="509" spans="1:11" ht="12.75" customHeight="1" x14ac:dyDescent="0.2">
      <c r="A509" s="102"/>
      <c r="B509" s="102"/>
      <c r="C509" s="102"/>
      <c r="D509" s="102"/>
      <c r="E509" s="102"/>
      <c r="F509" s="102"/>
      <c r="G509" s="102"/>
      <c r="H509" s="102"/>
      <c r="I509" s="102"/>
      <c r="J509" s="102"/>
      <c r="K509" s="102"/>
    </row>
    <row r="510" spans="1:11" ht="12.75" customHeight="1" x14ac:dyDescent="0.2">
      <c r="A510" s="102"/>
      <c r="B510" s="102"/>
      <c r="C510" s="102"/>
      <c r="D510" s="102"/>
      <c r="E510" s="102"/>
      <c r="F510" s="102"/>
      <c r="G510" s="102"/>
      <c r="H510" s="102"/>
      <c r="I510" s="102"/>
      <c r="J510" s="102"/>
      <c r="K510" s="102"/>
    </row>
    <row r="511" spans="1:11" ht="12.75" customHeight="1" x14ac:dyDescent="0.2">
      <c r="A511" s="102"/>
      <c r="B511" s="102"/>
      <c r="C511" s="102"/>
      <c r="D511" s="102"/>
      <c r="E511" s="102"/>
      <c r="F511" s="102"/>
      <c r="G511" s="102"/>
      <c r="H511" s="102"/>
      <c r="I511" s="102"/>
      <c r="J511" s="102"/>
      <c r="K511" s="102"/>
    </row>
    <row r="512" spans="1:11" ht="12.75" customHeight="1" x14ac:dyDescent="0.2">
      <c r="A512" s="102"/>
      <c r="B512" s="102"/>
      <c r="C512" s="102"/>
      <c r="D512" s="102"/>
      <c r="E512" s="102"/>
      <c r="F512" s="102"/>
      <c r="G512" s="102"/>
      <c r="H512" s="102"/>
      <c r="I512" s="102"/>
      <c r="J512" s="102"/>
      <c r="K512" s="102"/>
    </row>
    <row r="513" spans="1:11" ht="12.75" customHeight="1" x14ac:dyDescent="0.2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</row>
    <row r="514" spans="1:11" ht="12.75" customHeight="1" x14ac:dyDescent="0.2">
      <c r="A514" s="102"/>
      <c r="B514" s="102"/>
      <c r="C514" s="102"/>
      <c r="D514" s="102"/>
      <c r="E514" s="102"/>
      <c r="F514" s="102"/>
      <c r="G514" s="102"/>
      <c r="H514" s="102"/>
      <c r="I514" s="102"/>
      <c r="J514" s="102"/>
      <c r="K514" s="102"/>
    </row>
    <row r="515" spans="1:11" ht="12.75" customHeight="1" x14ac:dyDescent="0.2">
      <c r="A515" s="102"/>
      <c r="B515" s="102"/>
      <c r="C515" s="102"/>
      <c r="D515" s="102"/>
      <c r="E515" s="102"/>
      <c r="F515" s="102"/>
      <c r="G515" s="102"/>
      <c r="H515" s="102"/>
      <c r="I515" s="102"/>
      <c r="J515" s="102"/>
      <c r="K515" s="102"/>
    </row>
    <row r="516" spans="1:11" ht="12.75" customHeight="1" x14ac:dyDescent="0.2">
      <c r="A516" s="102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</row>
    <row r="517" spans="1:11" ht="12.75" customHeight="1" x14ac:dyDescent="0.2">
      <c r="A517" s="102"/>
      <c r="B517" s="102"/>
      <c r="C517" s="102"/>
      <c r="D517" s="102"/>
      <c r="E517" s="102"/>
      <c r="F517" s="102"/>
      <c r="G517" s="102"/>
      <c r="H517" s="102"/>
      <c r="I517" s="102"/>
      <c r="J517" s="102"/>
      <c r="K517" s="102"/>
    </row>
    <row r="518" spans="1:11" ht="12.75" customHeight="1" x14ac:dyDescent="0.2">
      <c r="A518" s="102"/>
      <c r="B518" s="102"/>
      <c r="C518" s="102"/>
      <c r="D518" s="102"/>
      <c r="E518" s="102"/>
      <c r="F518" s="102"/>
      <c r="G518" s="102"/>
      <c r="H518" s="102"/>
      <c r="I518" s="102"/>
      <c r="J518" s="102"/>
      <c r="K518" s="102"/>
    </row>
    <row r="519" spans="1:11" ht="12.75" customHeight="1" x14ac:dyDescent="0.2">
      <c r="A519" s="102"/>
      <c r="B519" s="102"/>
      <c r="C519" s="102"/>
      <c r="D519" s="102"/>
      <c r="E519" s="102"/>
      <c r="F519" s="102"/>
      <c r="G519" s="102"/>
      <c r="H519" s="102"/>
      <c r="I519" s="102"/>
      <c r="J519" s="102"/>
      <c r="K519" s="102"/>
    </row>
    <row r="520" spans="1:11" ht="12.75" customHeight="1" x14ac:dyDescent="0.2">
      <c r="A520" s="102"/>
      <c r="B520" s="102"/>
      <c r="C520" s="102"/>
      <c r="D520" s="102"/>
      <c r="E520" s="102"/>
      <c r="F520" s="102"/>
      <c r="G520" s="102"/>
      <c r="H520" s="102"/>
      <c r="I520" s="102"/>
      <c r="J520" s="102"/>
      <c r="K520" s="102"/>
    </row>
    <row r="521" spans="1:11" ht="12.75" customHeight="1" x14ac:dyDescent="0.2">
      <c r="A521" s="102"/>
      <c r="B521" s="102"/>
      <c r="C521" s="102"/>
      <c r="D521" s="102"/>
      <c r="E521" s="102"/>
      <c r="F521" s="102"/>
      <c r="G521" s="102"/>
      <c r="H521" s="102"/>
      <c r="I521" s="102"/>
      <c r="J521" s="102"/>
      <c r="K521" s="102"/>
    </row>
    <row r="522" spans="1:11" ht="12.75" customHeight="1" x14ac:dyDescent="0.2">
      <c r="A522" s="102"/>
      <c r="B522" s="102"/>
      <c r="C522" s="102"/>
      <c r="D522" s="102"/>
      <c r="E522" s="102"/>
      <c r="F522" s="102"/>
      <c r="G522" s="102"/>
      <c r="H522" s="102"/>
      <c r="I522" s="102"/>
      <c r="J522" s="102"/>
      <c r="K522" s="102"/>
    </row>
    <row r="523" spans="1:11" ht="12.75" customHeight="1" x14ac:dyDescent="0.2">
      <c r="A523" s="102"/>
      <c r="B523" s="102"/>
      <c r="C523" s="102"/>
      <c r="D523" s="102"/>
      <c r="E523" s="102"/>
      <c r="F523" s="102"/>
      <c r="G523" s="102"/>
      <c r="H523" s="102"/>
      <c r="I523" s="102"/>
      <c r="J523" s="102"/>
      <c r="K523" s="102"/>
    </row>
    <row r="524" spans="1:11" ht="12.75" customHeight="1" x14ac:dyDescent="0.2">
      <c r="A524" s="102"/>
      <c r="B524" s="102"/>
      <c r="C524" s="102"/>
      <c r="D524" s="102"/>
      <c r="E524" s="102"/>
      <c r="F524" s="102"/>
      <c r="G524" s="102"/>
      <c r="H524" s="102"/>
      <c r="I524" s="102"/>
      <c r="J524" s="102"/>
      <c r="K524" s="102"/>
    </row>
    <row r="525" spans="1:11" ht="12.75" customHeight="1" x14ac:dyDescent="0.2">
      <c r="A525" s="102"/>
      <c r="B525" s="102"/>
      <c r="C525" s="102"/>
      <c r="D525" s="102"/>
      <c r="E525" s="102"/>
      <c r="F525" s="102"/>
      <c r="G525" s="102"/>
      <c r="H525" s="102"/>
      <c r="I525" s="102"/>
      <c r="J525" s="102"/>
      <c r="K525" s="102"/>
    </row>
    <row r="526" spans="1:11" ht="12.75" customHeight="1" x14ac:dyDescent="0.2">
      <c r="A526" s="102"/>
      <c r="B526" s="102"/>
      <c r="C526" s="102"/>
      <c r="D526" s="102"/>
      <c r="E526" s="102"/>
      <c r="F526" s="102"/>
      <c r="G526" s="102"/>
      <c r="H526" s="102"/>
      <c r="I526" s="102"/>
      <c r="J526" s="102"/>
      <c r="K526" s="102"/>
    </row>
    <row r="527" spans="1:11" ht="12.75" customHeight="1" x14ac:dyDescent="0.2">
      <c r="A527" s="102"/>
      <c r="B527" s="102"/>
      <c r="C527" s="102"/>
      <c r="D527" s="102"/>
      <c r="E527" s="102"/>
      <c r="F527" s="102"/>
      <c r="G527" s="102"/>
      <c r="H527" s="102"/>
      <c r="I527" s="102"/>
      <c r="J527" s="102"/>
      <c r="K527" s="102"/>
    </row>
    <row r="528" spans="1:11" ht="12.75" customHeight="1" x14ac:dyDescent="0.2">
      <c r="A528" s="102"/>
      <c r="B528" s="102"/>
      <c r="C528" s="102"/>
      <c r="D528" s="102"/>
      <c r="E528" s="102"/>
      <c r="F528" s="102"/>
      <c r="G528" s="102"/>
      <c r="H528" s="102"/>
      <c r="I528" s="102"/>
      <c r="J528" s="102"/>
      <c r="K528" s="102"/>
    </row>
    <row r="529" spans="1:11" ht="12.75" customHeight="1" x14ac:dyDescent="0.2">
      <c r="A529" s="102"/>
      <c r="B529" s="102"/>
      <c r="C529" s="102"/>
      <c r="D529" s="102"/>
      <c r="E529" s="102"/>
      <c r="F529" s="102"/>
      <c r="G529" s="102"/>
      <c r="H529" s="102"/>
      <c r="I529" s="102"/>
      <c r="J529" s="102"/>
      <c r="K529" s="102"/>
    </row>
    <row r="530" spans="1:11" ht="12.75" customHeight="1" x14ac:dyDescent="0.2">
      <c r="A530" s="102"/>
      <c r="B530" s="102"/>
      <c r="C530" s="102"/>
      <c r="D530" s="102"/>
      <c r="E530" s="102"/>
      <c r="F530" s="102"/>
      <c r="G530" s="102"/>
      <c r="H530" s="102"/>
      <c r="I530" s="102"/>
      <c r="J530" s="102"/>
      <c r="K530" s="102"/>
    </row>
    <row r="531" spans="1:11" ht="12.75" customHeight="1" x14ac:dyDescent="0.2">
      <c r="A531" s="102"/>
      <c r="B531" s="102"/>
      <c r="C531" s="102"/>
      <c r="D531" s="102"/>
      <c r="E531" s="102"/>
      <c r="F531" s="102"/>
      <c r="G531" s="102"/>
      <c r="H531" s="102"/>
      <c r="I531" s="102"/>
      <c r="J531" s="102"/>
      <c r="K531" s="102"/>
    </row>
    <row r="532" spans="1:11" ht="12.75" customHeight="1" x14ac:dyDescent="0.2">
      <c r="A532" s="102"/>
      <c r="B532" s="102"/>
      <c r="C532" s="102"/>
      <c r="D532" s="102"/>
      <c r="E532" s="102"/>
      <c r="F532" s="102"/>
      <c r="G532" s="102"/>
      <c r="H532" s="102"/>
      <c r="I532" s="102"/>
      <c r="J532" s="102"/>
      <c r="K532" s="102"/>
    </row>
    <row r="533" spans="1:11" ht="12.75" customHeight="1" x14ac:dyDescent="0.2">
      <c r="A533" s="102"/>
      <c r="B533" s="102"/>
      <c r="C533" s="102"/>
      <c r="D533" s="102"/>
      <c r="E533" s="102"/>
      <c r="F533" s="102"/>
      <c r="G533" s="102"/>
      <c r="H533" s="102"/>
      <c r="I533" s="102"/>
      <c r="J533" s="102"/>
      <c r="K533" s="102"/>
    </row>
    <row r="534" spans="1:11" ht="12.75" customHeight="1" x14ac:dyDescent="0.2">
      <c r="A534" s="102"/>
      <c r="B534" s="102"/>
      <c r="C534" s="102"/>
      <c r="D534" s="102"/>
      <c r="E534" s="102"/>
      <c r="F534" s="102"/>
      <c r="G534" s="102"/>
      <c r="H534" s="102"/>
      <c r="I534" s="102"/>
      <c r="J534" s="102"/>
      <c r="K534" s="102"/>
    </row>
    <row r="535" spans="1:11" ht="12.75" customHeight="1" x14ac:dyDescent="0.2">
      <c r="A535" s="102"/>
      <c r="B535" s="102"/>
      <c r="C535" s="102"/>
      <c r="D535" s="102"/>
      <c r="E535" s="102"/>
      <c r="F535" s="102"/>
      <c r="G535" s="102"/>
      <c r="H535" s="102"/>
      <c r="I535" s="102"/>
      <c r="J535" s="102"/>
      <c r="K535" s="102"/>
    </row>
    <row r="536" spans="1:11" ht="12.75" customHeight="1" x14ac:dyDescent="0.2">
      <c r="A536" s="102"/>
      <c r="B536" s="102"/>
      <c r="C536" s="102"/>
      <c r="D536" s="102"/>
      <c r="E536" s="102"/>
      <c r="F536" s="102"/>
      <c r="G536" s="102"/>
      <c r="H536" s="102"/>
      <c r="I536" s="102"/>
      <c r="J536" s="102"/>
      <c r="K536" s="102"/>
    </row>
    <row r="537" spans="1:11" ht="12.75" customHeight="1" x14ac:dyDescent="0.2">
      <c r="A537" s="102"/>
      <c r="B537" s="102"/>
      <c r="C537" s="102"/>
      <c r="D537" s="102"/>
      <c r="E537" s="102"/>
      <c r="F537" s="102"/>
      <c r="G537" s="102"/>
      <c r="H537" s="102"/>
      <c r="I537" s="102"/>
      <c r="J537" s="102"/>
      <c r="K537" s="102"/>
    </row>
    <row r="538" spans="1:11" ht="12.75" customHeight="1" x14ac:dyDescent="0.2">
      <c r="A538" s="102"/>
      <c r="B538" s="102"/>
      <c r="C538" s="102"/>
      <c r="D538" s="102"/>
      <c r="E538" s="102"/>
      <c r="F538" s="102"/>
      <c r="G538" s="102"/>
      <c r="H538" s="102"/>
      <c r="I538" s="102"/>
      <c r="J538" s="102"/>
      <c r="K538" s="102"/>
    </row>
    <row r="539" spans="1:11" ht="12.75" customHeight="1" x14ac:dyDescent="0.2">
      <c r="A539" s="102"/>
      <c r="B539" s="102"/>
      <c r="C539" s="102"/>
      <c r="D539" s="102"/>
      <c r="E539" s="102"/>
      <c r="F539" s="102"/>
      <c r="G539" s="102"/>
      <c r="H539" s="102"/>
      <c r="I539" s="102"/>
      <c r="J539" s="102"/>
      <c r="K539" s="102"/>
    </row>
    <row r="540" spans="1:11" ht="12.75" customHeight="1" x14ac:dyDescent="0.2">
      <c r="A540" s="102"/>
      <c r="B540" s="102"/>
      <c r="C540" s="102"/>
      <c r="D540" s="102"/>
      <c r="E540" s="102"/>
      <c r="F540" s="102"/>
      <c r="G540" s="102"/>
      <c r="H540" s="102"/>
      <c r="I540" s="102"/>
      <c r="J540" s="102"/>
      <c r="K540" s="102"/>
    </row>
    <row r="541" spans="1:11" ht="12.75" customHeight="1" x14ac:dyDescent="0.2">
      <c r="A541" s="102"/>
      <c r="B541" s="102"/>
      <c r="C541" s="102"/>
      <c r="D541" s="102"/>
      <c r="E541" s="102"/>
      <c r="F541" s="102"/>
      <c r="G541" s="102"/>
      <c r="H541" s="102"/>
      <c r="I541" s="102"/>
      <c r="J541" s="102"/>
      <c r="K541" s="102"/>
    </row>
    <row r="542" spans="1:11" ht="12.75" customHeight="1" x14ac:dyDescent="0.2">
      <c r="A542" s="102"/>
      <c r="B542" s="102"/>
      <c r="C542" s="102"/>
      <c r="D542" s="102"/>
      <c r="E542" s="102"/>
      <c r="F542" s="102"/>
      <c r="G542" s="102"/>
      <c r="H542" s="102"/>
      <c r="I542" s="102"/>
      <c r="J542" s="102"/>
      <c r="K542" s="102"/>
    </row>
    <row r="543" spans="1:11" ht="12.75" customHeight="1" x14ac:dyDescent="0.2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</row>
    <row r="544" spans="1:11" ht="12.75" customHeight="1" x14ac:dyDescent="0.2">
      <c r="A544" s="102"/>
      <c r="B544" s="102"/>
      <c r="C544" s="102"/>
      <c r="D544" s="102"/>
      <c r="E544" s="102"/>
      <c r="F544" s="102"/>
      <c r="G544" s="102"/>
      <c r="H544" s="102"/>
      <c r="I544" s="102"/>
      <c r="J544" s="102"/>
      <c r="K544" s="102"/>
    </row>
    <row r="545" spans="1:11" ht="12.75" customHeight="1" x14ac:dyDescent="0.2">
      <c r="A545" s="102"/>
      <c r="B545" s="102"/>
      <c r="C545" s="102"/>
      <c r="D545" s="102"/>
      <c r="E545" s="102"/>
      <c r="F545" s="102"/>
      <c r="G545" s="102"/>
      <c r="H545" s="102"/>
      <c r="I545" s="102"/>
      <c r="J545" s="102"/>
      <c r="K545" s="102"/>
    </row>
    <row r="546" spans="1:11" ht="12.75" customHeight="1" x14ac:dyDescent="0.2">
      <c r="A546" s="102"/>
      <c r="B546" s="102"/>
      <c r="C546" s="102"/>
      <c r="D546" s="102"/>
      <c r="E546" s="102"/>
      <c r="F546" s="102"/>
      <c r="G546" s="102"/>
      <c r="H546" s="102"/>
      <c r="I546" s="102"/>
      <c r="J546" s="102"/>
      <c r="K546" s="102"/>
    </row>
    <row r="547" spans="1:11" ht="12.75" customHeight="1" x14ac:dyDescent="0.2">
      <c r="A547" s="102"/>
      <c r="B547" s="102"/>
      <c r="C547" s="102"/>
      <c r="D547" s="102"/>
      <c r="E547" s="102"/>
      <c r="F547" s="102"/>
      <c r="G547" s="102"/>
      <c r="H547" s="102"/>
      <c r="I547" s="102"/>
      <c r="J547" s="102"/>
      <c r="K547" s="102"/>
    </row>
    <row r="548" spans="1:11" ht="12.75" customHeight="1" x14ac:dyDescent="0.2">
      <c r="A548" s="102"/>
      <c r="B548" s="102"/>
      <c r="C548" s="102"/>
      <c r="D548" s="102"/>
      <c r="E548" s="102"/>
      <c r="F548" s="102"/>
      <c r="G548" s="102"/>
      <c r="H548" s="102"/>
      <c r="I548" s="102"/>
      <c r="J548" s="102"/>
      <c r="K548" s="102"/>
    </row>
    <row r="549" spans="1:11" ht="12.75" customHeight="1" x14ac:dyDescent="0.2">
      <c r="A549" s="102"/>
      <c r="B549" s="102"/>
      <c r="C549" s="102"/>
      <c r="D549" s="102"/>
      <c r="E549" s="102"/>
      <c r="F549" s="102"/>
      <c r="G549" s="102"/>
      <c r="H549" s="102"/>
      <c r="I549" s="102"/>
      <c r="J549" s="102"/>
      <c r="K549" s="102"/>
    </row>
    <row r="550" spans="1:11" ht="12.75" customHeight="1" x14ac:dyDescent="0.2">
      <c r="A550" s="102"/>
      <c r="B550" s="102"/>
      <c r="C550" s="102"/>
      <c r="D550" s="102"/>
      <c r="E550" s="102"/>
      <c r="F550" s="102"/>
      <c r="G550" s="102"/>
      <c r="H550" s="102"/>
      <c r="I550" s="102"/>
      <c r="J550" s="102"/>
      <c r="K550" s="102"/>
    </row>
    <row r="551" spans="1:11" ht="12.75" customHeight="1" x14ac:dyDescent="0.2">
      <c r="A551" s="102"/>
      <c r="B551" s="102"/>
      <c r="C551" s="102"/>
      <c r="D551" s="102"/>
      <c r="E551" s="102"/>
      <c r="F551" s="102"/>
      <c r="G551" s="102"/>
      <c r="H551" s="102"/>
      <c r="I551" s="102"/>
      <c r="J551" s="102"/>
      <c r="K551" s="102"/>
    </row>
    <row r="552" spans="1:11" ht="12.75" customHeight="1" x14ac:dyDescent="0.2">
      <c r="A552" s="102"/>
      <c r="B552" s="102"/>
      <c r="C552" s="102"/>
      <c r="D552" s="102"/>
      <c r="E552" s="102"/>
      <c r="F552" s="102"/>
      <c r="G552" s="102"/>
      <c r="H552" s="102"/>
      <c r="I552" s="102"/>
      <c r="J552" s="102"/>
      <c r="K552" s="102"/>
    </row>
    <row r="553" spans="1:11" ht="12.75" customHeight="1" x14ac:dyDescent="0.2">
      <c r="A553" s="102"/>
      <c r="B553" s="102"/>
      <c r="C553" s="102"/>
      <c r="D553" s="102"/>
      <c r="E553" s="102"/>
      <c r="F553" s="102"/>
      <c r="G553" s="102"/>
      <c r="H553" s="102"/>
      <c r="I553" s="102"/>
      <c r="J553" s="102"/>
      <c r="K553" s="102"/>
    </row>
    <row r="554" spans="1:11" ht="12.75" customHeight="1" x14ac:dyDescent="0.2">
      <c r="A554" s="102"/>
      <c r="B554" s="102"/>
      <c r="C554" s="102"/>
      <c r="D554" s="102"/>
      <c r="E554" s="102"/>
      <c r="F554" s="102"/>
      <c r="G554" s="102"/>
      <c r="H554" s="102"/>
      <c r="I554" s="102"/>
      <c r="J554" s="102"/>
      <c r="K554" s="102"/>
    </row>
    <row r="555" spans="1:11" ht="12.75" customHeight="1" x14ac:dyDescent="0.2">
      <c r="A555" s="102"/>
      <c r="B555" s="102"/>
      <c r="C555" s="102"/>
      <c r="D555" s="102"/>
      <c r="E555" s="102"/>
      <c r="F555" s="102"/>
      <c r="G555" s="102"/>
      <c r="H555" s="102"/>
      <c r="I555" s="102"/>
      <c r="J555" s="102"/>
      <c r="K555" s="102"/>
    </row>
    <row r="556" spans="1:11" ht="12.75" customHeight="1" x14ac:dyDescent="0.2">
      <c r="A556" s="102"/>
      <c r="B556" s="102"/>
      <c r="C556" s="102"/>
      <c r="D556" s="102"/>
      <c r="E556" s="102"/>
      <c r="F556" s="102"/>
      <c r="G556" s="102"/>
      <c r="H556" s="102"/>
      <c r="I556" s="102"/>
      <c r="J556" s="102"/>
      <c r="K556" s="102"/>
    </row>
    <row r="557" spans="1:11" ht="12.75" customHeight="1" x14ac:dyDescent="0.2">
      <c r="A557" s="102"/>
      <c r="B557" s="102"/>
      <c r="C557" s="102"/>
      <c r="D557" s="102"/>
      <c r="E557" s="102"/>
      <c r="F557" s="102"/>
      <c r="G557" s="102"/>
      <c r="H557" s="102"/>
      <c r="I557" s="102"/>
      <c r="J557" s="102"/>
      <c r="K557" s="102"/>
    </row>
    <row r="558" spans="1:11" ht="12.75" customHeight="1" x14ac:dyDescent="0.2">
      <c r="A558" s="102"/>
      <c r="B558" s="102"/>
      <c r="C558" s="102"/>
      <c r="D558" s="102"/>
      <c r="E558" s="102"/>
      <c r="F558" s="102"/>
      <c r="G558" s="102"/>
      <c r="H558" s="102"/>
      <c r="I558" s="102"/>
      <c r="J558" s="102"/>
      <c r="K558" s="102"/>
    </row>
    <row r="559" spans="1:11" ht="12.75" customHeight="1" x14ac:dyDescent="0.2">
      <c r="A559" s="102"/>
      <c r="B559" s="102"/>
      <c r="C559" s="102"/>
      <c r="D559" s="102"/>
      <c r="E559" s="102"/>
      <c r="F559" s="102"/>
      <c r="G559" s="102"/>
      <c r="H559" s="102"/>
      <c r="I559" s="102"/>
      <c r="J559" s="102"/>
      <c r="K559" s="102"/>
    </row>
    <row r="560" spans="1:11" ht="12.75" customHeight="1" x14ac:dyDescent="0.2">
      <c r="A560" s="102"/>
      <c r="B560" s="102"/>
      <c r="C560" s="102"/>
      <c r="D560" s="102"/>
      <c r="E560" s="102"/>
      <c r="F560" s="102"/>
      <c r="G560" s="102"/>
      <c r="H560" s="102"/>
      <c r="I560" s="102"/>
      <c r="J560" s="102"/>
      <c r="K560" s="102"/>
    </row>
    <row r="561" spans="1:11" ht="12.75" customHeight="1" x14ac:dyDescent="0.2">
      <c r="A561" s="102"/>
      <c r="B561" s="102"/>
      <c r="C561" s="102"/>
      <c r="D561" s="102"/>
      <c r="E561" s="102"/>
      <c r="F561" s="102"/>
      <c r="G561" s="102"/>
      <c r="H561" s="102"/>
      <c r="I561" s="102"/>
      <c r="J561" s="102"/>
      <c r="K561" s="102"/>
    </row>
    <row r="562" spans="1:11" ht="12.75" customHeight="1" x14ac:dyDescent="0.2">
      <c r="A562" s="102"/>
      <c r="B562" s="102"/>
      <c r="C562" s="102"/>
      <c r="D562" s="102"/>
      <c r="E562" s="102"/>
      <c r="F562" s="102"/>
      <c r="G562" s="102"/>
      <c r="H562" s="102"/>
      <c r="I562" s="102"/>
      <c r="J562" s="102"/>
      <c r="K562" s="102"/>
    </row>
    <row r="563" spans="1:11" ht="12.75" customHeight="1" x14ac:dyDescent="0.2">
      <c r="A563" s="102"/>
      <c r="B563" s="102"/>
      <c r="C563" s="102"/>
      <c r="D563" s="102"/>
      <c r="E563" s="102"/>
      <c r="F563" s="102"/>
      <c r="G563" s="102"/>
      <c r="H563" s="102"/>
      <c r="I563" s="102"/>
      <c r="J563" s="102"/>
      <c r="K563" s="102"/>
    </row>
    <row r="564" spans="1:11" ht="12.75" customHeight="1" x14ac:dyDescent="0.2">
      <c r="A564" s="102"/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</row>
    <row r="565" spans="1:11" ht="12.75" customHeight="1" x14ac:dyDescent="0.2">
      <c r="A565" s="102"/>
      <c r="B565" s="102"/>
      <c r="C565" s="102"/>
      <c r="D565" s="102"/>
      <c r="E565" s="102"/>
      <c r="F565" s="102"/>
      <c r="G565" s="102"/>
      <c r="H565" s="102"/>
      <c r="I565" s="102"/>
      <c r="J565" s="102"/>
      <c r="K565" s="102"/>
    </row>
    <row r="566" spans="1:11" ht="12.75" customHeight="1" x14ac:dyDescent="0.2">
      <c r="A566" s="102"/>
      <c r="B566" s="102"/>
      <c r="C566" s="102"/>
      <c r="D566" s="102"/>
      <c r="E566" s="102"/>
      <c r="F566" s="102"/>
      <c r="G566" s="102"/>
      <c r="H566" s="102"/>
      <c r="I566" s="102"/>
      <c r="J566" s="102"/>
      <c r="K566" s="102"/>
    </row>
    <row r="567" spans="1:11" ht="12.75" customHeight="1" x14ac:dyDescent="0.2">
      <c r="A567" s="102"/>
      <c r="B567" s="102"/>
      <c r="C567" s="102"/>
      <c r="D567" s="102"/>
      <c r="E567" s="102"/>
      <c r="F567" s="102"/>
      <c r="G567" s="102"/>
      <c r="H567" s="102"/>
      <c r="I567" s="102"/>
      <c r="J567" s="102"/>
      <c r="K567" s="102"/>
    </row>
    <row r="568" spans="1:11" ht="12.75" customHeight="1" x14ac:dyDescent="0.2">
      <c r="A568" s="102"/>
      <c r="B568" s="102"/>
      <c r="C568" s="102"/>
      <c r="D568" s="102"/>
      <c r="E568" s="102"/>
      <c r="F568" s="102"/>
      <c r="G568" s="102"/>
      <c r="H568" s="102"/>
      <c r="I568" s="102"/>
      <c r="J568" s="102"/>
      <c r="K568" s="102"/>
    </row>
    <row r="569" spans="1:11" ht="12.75" customHeight="1" x14ac:dyDescent="0.2">
      <c r="A569" s="102"/>
      <c r="B569" s="102"/>
      <c r="C569" s="102"/>
      <c r="D569" s="102"/>
      <c r="E569" s="102"/>
      <c r="F569" s="102"/>
      <c r="G569" s="102"/>
      <c r="H569" s="102"/>
      <c r="I569" s="102"/>
      <c r="J569" s="102"/>
      <c r="K569" s="102"/>
    </row>
    <row r="570" spans="1:11" ht="12.75" customHeight="1" x14ac:dyDescent="0.2">
      <c r="A570" s="102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</row>
    <row r="571" spans="1:11" ht="12.75" customHeight="1" x14ac:dyDescent="0.2">
      <c r="A571" s="102"/>
      <c r="B571" s="102"/>
      <c r="C571" s="102"/>
      <c r="D571" s="102"/>
      <c r="E571" s="102"/>
      <c r="F571" s="102"/>
      <c r="G571" s="102"/>
      <c r="H571" s="102"/>
      <c r="I571" s="102"/>
      <c r="J571" s="102"/>
      <c r="K571" s="102"/>
    </row>
    <row r="572" spans="1:11" ht="12.75" customHeight="1" x14ac:dyDescent="0.2">
      <c r="A572" s="102"/>
      <c r="B572" s="102"/>
      <c r="C572" s="102"/>
      <c r="D572" s="102"/>
      <c r="E572" s="102"/>
      <c r="F572" s="102"/>
      <c r="G572" s="102"/>
      <c r="H572" s="102"/>
      <c r="I572" s="102"/>
      <c r="J572" s="102"/>
      <c r="K572" s="102"/>
    </row>
    <row r="573" spans="1:11" ht="12.75" customHeight="1" x14ac:dyDescent="0.2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</row>
    <row r="574" spans="1:11" ht="12.75" customHeight="1" x14ac:dyDescent="0.2">
      <c r="A574" s="102"/>
      <c r="B574" s="102"/>
      <c r="C574" s="102"/>
      <c r="D574" s="102"/>
      <c r="E574" s="102"/>
      <c r="F574" s="102"/>
      <c r="G574" s="102"/>
      <c r="H574" s="102"/>
      <c r="I574" s="102"/>
      <c r="J574" s="102"/>
      <c r="K574" s="102"/>
    </row>
    <row r="575" spans="1:11" ht="12.75" customHeight="1" x14ac:dyDescent="0.2">
      <c r="A575" s="102"/>
      <c r="B575" s="102"/>
      <c r="C575" s="102"/>
      <c r="D575" s="102"/>
      <c r="E575" s="102"/>
      <c r="F575" s="102"/>
      <c r="G575" s="102"/>
      <c r="H575" s="102"/>
      <c r="I575" s="102"/>
      <c r="J575" s="102"/>
      <c r="K575" s="102"/>
    </row>
    <row r="576" spans="1:11" ht="12.75" customHeight="1" x14ac:dyDescent="0.2">
      <c r="A576" s="102"/>
      <c r="B576" s="102"/>
      <c r="C576" s="102"/>
      <c r="D576" s="102"/>
      <c r="E576" s="102"/>
      <c r="F576" s="102"/>
      <c r="G576" s="102"/>
      <c r="H576" s="102"/>
      <c r="I576" s="102"/>
      <c r="J576" s="102"/>
      <c r="K576" s="102"/>
    </row>
    <row r="577" spans="1:11" ht="12.75" customHeight="1" x14ac:dyDescent="0.2">
      <c r="A577" s="102"/>
      <c r="B577" s="102"/>
      <c r="C577" s="102"/>
      <c r="D577" s="102"/>
      <c r="E577" s="102"/>
      <c r="F577" s="102"/>
      <c r="G577" s="102"/>
      <c r="H577" s="102"/>
      <c r="I577" s="102"/>
      <c r="J577" s="102"/>
      <c r="K577" s="102"/>
    </row>
    <row r="578" spans="1:11" ht="12.75" customHeight="1" x14ac:dyDescent="0.2">
      <c r="A578" s="102"/>
      <c r="B578" s="102"/>
      <c r="C578" s="102"/>
      <c r="D578" s="102"/>
      <c r="E578" s="102"/>
      <c r="F578" s="102"/>
      <c r="G578" s="102"/>
      <c r="H578" s="102"/>
      <c r="I578" s="102"/>
      <c r="J578" s="102"/>
      <c r="K578" s="102"/>
    </row>
    <row r="579" spans="1:11" ht="12.75" customHeight="1" x14ac:dyDescent="0.2">
      <c r="A579" s="102"/>
      <c r="B579" s="102"/>
      <c r="C579" s="102"/>
      <c r="D579" s="102"/>
      <c r="E579" s="102"/>
      <c r="F579" s="102"/>
      <c r="G579" s="102"/>
      <c r="H579" s="102"/>
      <c r="I579" s="102"/>
      <c r="J579" s="102"/>
      <c r="K579" s="102"/>
    </row>
    <row r="580" spans="1:11" ht="12.75" customHeight="1" x14ac:dyDescent="0.2">
      <c r="A580" s="102"/>
      <c r="B580" s="102"/>
      <c r="C580" s="102"/>
      <c r="D580" s="102"/>
      <c r="E580" s="102"/>
      <c r="F580" s="102"/>
      <c r="G580" s="102"/>
      <c r="H580" s="102"/>
      <c r="I580" s="102"/>
      <c r="J580" s="102"/>
      <c r="K580" s="102"/>
    </row>
    <row r="581" spans="1:11" ht="12.75" customHeight="1" x14ac:dyDescent="0.2">
      <c r="A581" s="102"/>
      <c r="B581" s="102"/>
      <c r="C581" s="102"/>
      <c r="D581" s="102"/>
      <c r="E581" s="102"/>
      <c r="F581" s="102"/>
      <c r="G581" s="102"/>
      <c r="H581" s="102"/>
      <c r="I581" s="102"/>
      <c r="J581" s="102"/>
      <c r="K581" s="102"/>
    </row>
    <row r="582" spans="1:11" ht="12.75" customHeight="1" x14ac:dyDescent="0.2">
      <c r="A582" s="102"/>
      <c r="B582" s="102"/>
      <c r="C582" s="102"/>
      <c r="D582" s="102"/>
      <c r="E582" s="102"/>
      <c r="F582" s="102"/>
      <c r="G582" s="102"/>
      <c r="H582" s="102"/>
      <c r="I582" s="102"/>
      <c r="J582" s="102"/>
      <c r="K582" s="102"/>
    </row>
    <row r="583" spans="1:11" ht="12.75" customHeight="1" x14ac:dyDescent="0.2">
      <c r="A583" s="102"/>
      <c r="B583" s="102"/>
      <c r="C583" s="102"/>
      <c r="D583" s="102"/>
      <c r="E583" s="102"/>
      <c r="F583" s="102"/>
      <c r="G583" s="102"/>
      <c r="H583" s="102"/>
      <c r="I583" s="102"/>
      <c r="J583" s="102"/>
      <c r="K583" s="102"/>
    </row>
    <row r="584" spans="1:11" ht="12.75" customHeight="1" x14ac:dyDescent="0.2">
      <c r="A584" s="102"/>
      <c r="B584" s="102"/>
      <c r="C584" s="102"/>
      <c r="D584" s="102"/>
      <c r="E584" s="102"/>
      <c r="F584" s="102"/>
      <c r="G584" s="102"/>
      <c r="H584" s="102"/>
      <c r="I584" s="102"/>
      <c r="J584" s="102"/>
      <c r="K584" s="102"/>
    </row>
    <row r="585" spans="1:11" ht="12.75" customHeight="1" x14ac:dyDescent="0.2">
      <c r="A585" s="102"/>
      <c r="B585" s="102"/>
      <c r="C585" s="102"/>
      <c r="D585" s="102"/>
      <c r="E585" s="102"/>
      <c r="F585" s="102"/>
      <c r="G585" s="102"/>
      <c r="H585" s="102"/>
      <c r="I585" s="102"/>
      <c r="J585" s="102"/>
      <c r="K585" s="102"/>
    </row>
    <row r="586" spans="1:11" ht="12.75" customHeight="1" x14ac:dyDescent="0.2">
      <c r="A586" s="102"/>
      <c r="B586" s="102"/>
      <c r="C586" s="102"/>
      <c r="D586" s="102"/>
      <c r="E586" s="102"/>
      <c r="F586" s="102"/>
      <c r="G586" s="102"/>
      <c r="H586" s="102"/>
      <c r="I586" s="102"/>
      <c r="J586" s="102"/>
      <c r="K586" s="102"/>
    </row>
    <row r="587" spans="1:11" ht="12.75" customHeight="1" x14ac:dyDescent="0.2">
      <c r="A587" s="102"/>
      <c r="B587" s="102"/>
      <c r="C587" s="102"/>
      <c r="D587" s="102"/>
      <c r="E587" s="102"/>
      <c r="F587" s="102"/>
      <c r="G587" s="102"/>
      <c r="H587" s="102"/>
      <c r="I587" s="102"/>
      <c r="J587" s="102"/>
      <c r="K587" s="102"/>
    </row>
    <row r="588" spans="1:11" ht="12.75" customHeight="1" x14ac:dyDescent="0.2">
      <c r="A588" s="102"/>
      <c r="B588" s="102"/>
      <c r="C588" s="102"/>
      <c r="D588" s="102"/>
      <c r="E588" s="102"/>
      <c r="F588" s="102"/>
      <c r="G588" s="102"/>
      <c r="H588" s="102"/>
      <c r="I588" s="102"/>
      <c r="J588" s="102"/>
      <c r="K588" s="102"/>
    </row>
    <row r="589" spans="1:11" ht="12.75" customHeight="1" x14ac:dyDescent="0.2">
      <c r="A589" s="102"/>
      <c r="B589" s="102"/>
      <c r="C589" s="102"/>
      <c r="D589" s="102"/>
      <c r="E589" s="102"/>
      <c r="F589" s="102"/>
      <c r="G589" s="102"/>
      <c r="H589" s="102"/>
      <c r="I589" s="102"/>
      <c r="J589" s="102"/>
      <c r="K589" s="102"/>
    </row>
    <row r="590" spans="1:11" ht="12.75" customHeight="1" x14ac:dyDescent="0.2">
      <c r="A590" s="102"/>
      <c r="B590" s="102"/>
      <c r="C590" s="102"/>
      <c r="D590" s="102"/>
      <c r="E590" s="102"/>
      <c r="F590" s="102"/>
      <c r="G590" s="102"/>
      <c r="H590" s="102"/>
      <c r="I590" s="102"/>
      <c r="J590" s="102"/>
      <c r="K590" s="102"/>
    </row>
    <row r="591" spans="1:11" ht="12.75" customHeight="1" x14ac:dyDescent="0.2">
      <c r="A591" s="102"/>
      <c r="B591" s="102"/>
      <c r="C591" s="102"/>
      <c r="D591" s="102"/>
      <c r="E591" s="102"/>
      <c r="F591" s="102"/>
      <c r="G591" s="102"/>
      <c r="H591" s="102"/>
      <c r="I591" s="102"/>
      <c r="J591" s="102"/>
      <c r="K591" s="102"/>
    </row>
    <row r="592" spans="1:11" ht="12.75" customHeight="1" x14ac:dyDescent="0.2">
      <c r="A592" s="102"/>
      <c r="B592" s="102"/>
      <c r="C592" s="102"/>
      <c r="D592" s="102"/>
      <c r="E592" s="102"/>
      <c r="F592" s="102"/>
      <c r="G592" s="102"/>
      <c r="H592" s="102"/>
      <c r="I592" s="102"/>
      <c r="J592" s="102"/>
      <c r="K592" s="102"/>
    </row>
    <row r="593" spans="1:11" ht="12.75" customHeight="1" x14ac:dyDescent="0.2">
      <c r="A593" s="102"/>
      <c r="B593" s="102"/>
      <c r="C593" s="102"/>
      <c r="D593" s="102"/>
      <c r="E593" s="102"/>
      <c r="F593" s="102"/>
      <c r="G593" s="102"/>
      <c r="H593" s="102"/>
      <c r="I593" s="102"/>
      <c r="J593" s="102"/>
      <c r="K593" s="102"/>
    </row>
    <row r="594" spans="1:11" ht="12.75" customHeight="1" x14ac:dyDescent="0.2">
      <c r="A594" s="102"/>
      <c r="B594" s="102"/>
      <c r="C594" s="102"/>
      <c r="D594" s="102"/>
      <c r="E594" s="102"/>
      <c r="F594" s="102"/>
      <c r="G594" s="102"/>
      <c r="H594" s="102"/>
      <c r="I594" s="102"/>
      <c r="J594" s="102"/>
      <c r="K594" s="102"/>
    </row>
    <row r="595" spans="1:11" ht="12.75" customHeight="1" x14ac:dyDescent="0.2">
      <c r="A595" s="102"/>
      <c r="B595" s="102"/>
      <c r="C595" s="102"/>
      <c r="D595" s="102"/>
      <c r="E595" s="102"/>
      <c r="F595" s="102"/>
      <c r="G595" s="102"/>
      <c r="H595" s="102"/>
      <c r="I595" s="102"/>
      <c r="J595" s="102"/>
      <c r="K595" s="102"/>
    </row>
    <row r="596" spans="1:11" ht="12.75" customHeight="1" x14ac:dyDescent="0.2">
      <c r="A596" s="102"/>
      <c r="B596" s="102"/>
      <c r="C596" s="102"/>
      <c r="D596" s="102"/>
      <c r="E596" s="102"/>
      <c r="F596" s="102"/>
      <c r="G596" s="102"/>
      <c r="H596" s="102"/>
      <c r="I596" s="102"/>
      <c r="J596" s="102"/>
      <c r="K596" s="102"/>
    </row>
    <row r="597" spans="1:11" ht="12.75" customHeight="1" x14ac:dyDescent="0.2">
      <c r="A597" s="102"/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</row>
    <row r="598" spans="1:11" ht="12.75" customHeight="1" x14ac:dyDescent="0.2">
      <c r="A598" s="102"/>
      <c r="B598" s="102"/>
      <c r="C598" s="102"/>
      <c r="D598" s="102"/>
      <c r="E598" s="102"/>
      <c r="F598" s="102"/>
      <c r="G598" s="102"/>
      <c r="H598" s="102"/>
      <c r="I598" s="102"/>
      <c r="J598" s="102"/>
      <c r="K598" s="102"/>
    </row>
    <row r="599" spans="1:11" ht="12.75" customHeight="1" x14ac:dyDescent="0.2">
      <c r="A599" s="102"/>
      <c r="B599" s="102"/>
      <c r="C599" s="102"/>
      <c r="D599" s="102"/>
      <c r="E599" s="102"/>
      <c r="F599" s="102"/>
      <c r="G599" s="102"/>
      <c r="H599" s="102"/>
      <c r="I599" s="102"/>
      <c r="J599" s="102"/>
      <c r="K599" s="102"/>
    </row>
    <row r="600" spans="1:11" ht="12.75" customHeight="1" x14ac:dyDescent="0.2">
      <c r="A600" s="102"/>
      <c r="B600" s="102"/>
      <c r="C600" s="102"/>
      <c r="D600" s="102"/>
      <c r="E600" s="102"/>
      <c r="F600" s="102"/>
      <c r="G600" s="102"/>
      <c r="H600" s="102"/>
      <c r="I600" s="102"/>
      <c r="J600" s="102"/>
      <c r="K600" s="102"/>
    </row>
    <row r="601" spans="1:11" ht="12.75" customHeight="1" x14ac:dyDescent="0.2">
      <c r="A601" s="102"/>
      <c r="B601" s="102"/>
      <c r="C601" s="102"/>
      <c r="D601" s="102"/>
      <c r="E601" s="102"/>
      <c r="F601" s="102"/>
      <c r="G601" s="102"/>
      <c r="H601" s="102"/>
      <c r="I601" s="102"/>
      <c r="J601" s="102"/>
      <c r="K601" s="102"/>
    </row>
    <row r="602" spans="1:11" ht="12.75" customHeight="1" x14ac:dyDescent="0.2">
      <c r="A602" s="102"/>
      <c r="B602" s="102"/>
      <c r="C602" s="102"/>
      <c r="D602" s="102"/>
      <c r="E602" s="102"/>
      <c r="F602" s="102"/>
      <c r="G602" s="102"/>
      <c r="H602" s="102"/>
      <c r="I602" s="102"/>
      <c r="J602" s="102"/>
      <c r="K602" s="102"/>
    </row>
    <row r="603" spans="1:11" ht="12.75" customHeight="1" x14ac:dyDescent="0.2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</row>
    <row r="604" spans="1:11" ht="12.75" customHeight="1" x14ac:dyDescent="0.2">
      <c r="A604" s="102"/>
      <c r="B604" s="102"/>
      <c r="C604" s="102"/>
      <c r="D604" s="102"/>
      <c r="E604" s="102"/>
      <c r="F604" s="102"/>
      <c r="G604" s="102"/>
      <c r="H604" s="102"/>
      <c r="I604" s="102"/>
      <c r="J604" s="102"/>
      <c r="K604" s="102"/>
    </row>
    <row r="605" spans="1:11" ht="12.75" customHeight="1" x14ac:dyDescent="0.2">
      <c r="A605" s="102"/>
      <c r="B605" s="102"/>
      <c r="C605" s="102"/>
      <c r="D605" s="102"/>
      <c r="E605" s="102"/>
      <c r="F605" s="102"/>
      <c r="G605" s="102"/>
      <c r="H605" s="102"/>
      <c r="I605" s="102"/>
      <c r="J605" s="102"/>
      <c r="K605" s="102"/>
    </row>
    <row r="606" spans="1:11" ht="12.75" customHeight="1" x14ac:dyDescent="0.2">
      <c r="A606" s="102"/>
      <c r="B606" s="102"/>
      <c r="C606" s="102"/>
      <c r="D606" s="102"/>
      <c r="E606" s="102"/>
      <c r="F606" s="102"/>
      <c r="G606" s="102"/>
      <c r="H606" s="102"/>
      <c r="I606" s="102"/>
      <c r="J606" s="102"/>
      <c r="K606" s="102"/>
    </row>
    <row r="607" spans="1:11" ht="12.75" customHeight="1" x14ac:dyDescent="0.2">
      <c r="A607" s="102"/>
      <c r="B607" s="102"/>
      <c r="C607" s="102"/>
      <c r="D607" s="102"/>
      <c r="E607" s="102"/>
      <c r="F607" s="102"/>
      <c r="G607" s="102"/>
      <c r="H607" s="102"/>
      <c r="I607" s="102"/>
      <c r="J607" s="102"/>
      <c r="K607" s="102"/>
    </row>
    <row r="608" spans="1:11" ht="12.75" customHeight="1" x14ac:dyDescent="0.2">
      <c r="A608" s="102"/>
      <c r="B608" s="102"/>
      <c r="C608" s="102"/>
      <c r="D608" s="102"/>
      <c r="E608" s="102"/>
      <c r="F608" s="102"/>
      <c r="G608" s="102"/>
      <c r="H608" s="102"/>
      <c r="I608" s="102"/>
      <c r="J608" s="102"/>
      <c r="K608" s="102"/>
    </row>
    <row r="609" spans="1:11" ht="12.75" customHeight="1" x14ac:dyDescent="0.2">
      <c r="A609" s="102"/>
      <c r="B609" s="102"/>
      <c r="C609" s="102"/>
      <c r="D609" s="102"/>
      <c r="E609" s="102"/>
      <c r="F609" s="102"/>
      <c r="G609" s="102"/>
      <c r="H609" s="102"/>
      <c r="I609" s="102"/>
      <c r="J609" s="102"/>
      <c r="K609" s="102"/>
    </row>
    <row r="610" spans="1:11" ht="12.75" customHeight="1" x14ac:dyDescent="0.2">
      <c r="A610" s="102"/>
      <c r="B610" s="102"/>
      <c r="C610" s="102"/>
      <c r="D610" s="102"/>
      <c r="E610" s="102"/>
      <c r="F610" s="102"/>
      <c r="G610" s="102"/>
      <c r="H610" s="102"/>
      <c r="I610" s="102"/>
      <c r="J610" s="102"/>
      <c r="K610" s="102"/>
    </row>
    <row r="611" spans="1:11" ht="12.75" customHeight="1" x14ac:dyDescent="0.2">
      <c r="A611" s="102"/>
      <c r="B611" s="102"/>
      <c r="C611" s="102"/>
      <c r="D611" s="102"/>
      <c r="E611" s="102"/>
      <c r="F611" s="102"/>
      <c r="G611" s="102"/>
      <c r="H611" s="102"/>
      <c r="I611" s="102"/>
      <c r="J611" s="102"/>
      <c r="K611" s="102"/>
    </row>
    <row r="612" spans="1:11" ht="12.75" customHeight="1" x14ac:dyDescent="0.2">
      <c r="A612" s="102"/>
      <c r="B612" s="102"/>
      <c r="C612" s="102"/>
      <c r="D612" s="102"/>
      <c r="E612" s="102"/>
      <c r="F612" s="102"/>
      <c r="G612" s="102"/>
      <c r="H612" s="102"/>
      <c r="I612" s="102"/>
      <c r="J612" s="102"/>
      <c r="K612" s="102"/>
    </row>
    <row r="613" spans="1:11" ht="12.75" customHeight="1" x14ac:dyDescent="0.2">
      <c r="A613" s="102"/>
      <c r="B613" s="102"/>
      <c r="C613" s="102"/>
      <c r="D613" s="102"/>
      <c r="E613" s="102"/>
      <c r="F613" s="102"/>
      <c r="G613" s="102"/>
      <c r="H613" s="102"/>
      <c r="I613" s="102"/>
      <c r="J613" s="102"/>
      <c r="K613" s="102"/>
    </row>
    <row r="614" spans="1:11" ht="12.75" customHeight="1" x14ac:dyDescent="0.2">
      <c r="A614" s="102"/>
      <c r="B614" s="102"/>
      <c r="C614" s="102"/>
      <c r="D614" s="102"/>
      <c r="E614" s="102"/>
      <c r="F614" s="102"/>
      <c r="G614" s="102"/>
      <c r="H614" s="102"/>
      <c r="I614" s="102"/>
      <c r="J614" s="102"/>
      <c r="K614" s="102"/>
    </row>
    <row r="615" spans="1:11" ht="12.75" customHeight="1" x14ac:dyDescent="0.2">
      <c r="A615" s="102"/>
      <c r="B615" s="102"/>
      <c r="C615" s="102"/>
      <c r="D615" s="102"/>
      <c r="E615" s="102"/>
      <c r="F615" s="102"/>
      <c r="G615" s="102"/>
      <c r="H615" s="102"/>
      <c r="I615" s="102"/>
      <c r="J615" s="102"/>
      <c r="K615" s="102"/>
    </row>
    <row r="616" spans="1:11" ht="12.75" customHeight="1" x14ac:dyDescent="0.2">
      <c r="A616" s="102"/>
      <c r="B616" s="102"/>
      <c r="C616" s="102"/>
      <c r="D616" s="102"/>
      <c r="E616" s="102"/>
      <c r="F616" s="102"/>
      <c r="G616" s="102"/>
      <c r="H616" s="102"/>
      <c r="I616" s="102"/>
      <c r="J616" s="102"/>
      <c r="K616" s="102"/>
    </row>
    <row r="617" spans="1:11" ht="12.75" customHeight="1" x14ac:dyDescent="0.2">
      <c r="A617" s="102"/>
      <c r="B617" s="102"/>
      <c r="C617" s="102"/>
      <c r="D617" s="102"/>
      <c r="E617" s="102"/>
      <c r="F617" s="102"/>
      <c r="G617" s="102"/>
      <c r="H617" s="102"/>
      <c r="I617" s="102"/>
      <c r="J617" s="102"/>
      <c r="K617" s="102"/>
    </row>
    <row r="618" spans="1:11" ht="12.75" customHeight="1" x14ac:dyDescent="0.2">
      <c r="A618" s="102"/>
      <c r="B618" s="102"/>
      <c r="C618" s="102"/>
      <c r="D618" s="102"/>
      <c r="E618" s="102"/>
      <c r="F618" s="102"/>
      <c r="G618" s="102"/>
      <c r="H618" s="102"/>
      <c r="I618" s="102"/>
      <c r="J618" s="102"/>
      <c r="K618" s="102"/>
    </row>
    <row r="619" spans="1:11" ht="12.75" customHeight="1" x14ac:dyDescent="0.2">
      <c r="A619" s="102"/>
      <c r="B619" s="102"/>
      <c r="C619" s="102"/>
      <c r="D619" s="102"/>
      <c r="E619" s="102"/>
      <c r="F619" s="102"/>
      <c r="G619" s="102"/>
      <c r="H619" s="102"/>
      <c r="I619" s="102"/>
      <c r="J619" s="102"/>
      <c r="K619" s="102"/>
    </row>
    <row r="620" spans="1:11" ht="12.75" customHeight="1" x14ac:dyDescent="0.2">
      <c r="A620" s="102"/>
      <c r="B620" s="102"/>
      <c r="C620" s="102"/>
      <c r="D620" s="102"/>
      <c r="E620" s="102"/>
      <c r="F620" s="102"/>
      <c r="G620" s="102"/>
      <c r="H620" s="102"/>
      <c r="I620" s="102"/>
      <c r="J620" s="102"/>
      <c r="K620" s="102"/>
    </row>
    <row r="621" spans="1:11" ht="12.75" customHeight="1" x14ac:dyDescent="0.2">
      <c r="A621" s="102"/>
      <c r="B621" s="102"/>
      <c r="C621" s="102"/>
      <c r="D621" s="102"/>
      <c r="E621" s="102"/>
      <c r="F621" s="102"/>
      <c r="G621" s="102"/>
      <c r="H621" s="102"/>
      <c r="I621" s="102"/>
      <c r="J621" s="102"/>
      <c r="K621" s="102"/>
    </row>
    <row r="622" spans="1:11" ht="12.75" customHeight="1" x14ac:dyDescent="0.2">
      <c r="A622" s="102"/>
      <c r="B622" s="102"/>
      <c r="C622" s="102"/>
      <c r="D622" s="102"/>
      <c r="E622" s="102"/>
      <c r="F622" s="102"/>
      <c r="G622" s="102"/>
      <c r="H622" s="102"/>
      <c r="I622" s="102"/>
      <c r="J622" s="102"/>
      <c r="K622" s="102"/>
    </row>
    <row r="623" spans="1:11" ht="12.75" customHeight="1" x14ac:dyDescent="0.2">
      <c r="A623" s="102"/>
      <c r="B623" s="102"/>
      <c r="C623" s="102"/>
      <c r="D623" s="102"/>
      <c r="E623" s="102"/>
      <c r="F623" s="102"/>
      <c r="G623" s="102"/>
      <c r="H623" s="102"/>
      <c r="I623" s="102"/>
      <c r="J623" s="102"/>
      <c r="K623" s="102"/>
    </row>
    <row r="624" spans="1:11" ht="12.75" customHeight="1" x14ac:dyDescent="0.2">
      <c r="A624" s="102"/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</row>
    <row r="625" spans="1:11" ht="12.75" customHeight="1" x14ac:dyDescent="0.2">
      <c r="A625" s="102"/>
      <c r="B625" s="102"/>
      <c r="C625" s="102"/>
      <c r="D625" s="102"/>
      <c r="E625" s="102"/>
      <c r="F625" s="102"/>
      <c r="G625" s="102"/>
      <c r="H625" s="102"/>
      <c r="I625" s="102"/>
      <c r="J625" s="102"/>
      <c r="K625" s="102"/>
    </row>
    <row r="626" spans="1:11" ht="12.75" customHeight="1" x14ac:dyDescent="0.2">
      <c r="A626" s="102"/>
      <c r="B626" s="102"/>
      <c r="C626" s="102"/>
      <c r="D626" s="102"/>
      <c r="E626" s="102"/>
      <c r="F626" s="102"/>
      <c r="G626" s="102"/>
      <c r="H626" s="102"/>
      <c r="I626" s="102"/>
      <c r="J626" s="102"/>
      <c r="K626" s="102"/>
    </row>
    <row r="627" spans="1:11" ht="12.75" customHeight="1" x14ac:dyDescent="0.2">
      <c r="A627" s="102"/>
      <c r="B627" s="102"/>
      <c r="C627" s="102"/>
      <c r="D627" s="102"/>
      <c r="E627" s="102"/>
      <c r="F627" s="102"/>
      <c r="G627" s="102"/>
      <c r="H627" s="102"/>
      <c r="I627" s="102"/>
      <c r="J627" s="102"/>
      <c r="K627" s="102"/>
    </row>
    <row r="628" spans="1:11" ht="12.75" customHeight="1" x14ac:dyDescent="0.2">
      <c r="A628" s="102"/>
      <c r="B628" s="102"/>
      <c r="C628" s="102"/>
      <c r="D628" s="102"/>
      <c r="E628" s="102"/>
      <c r="F628" s="102"/>
      <c r="G628" s="102"/>
      <c r="H628" s="102"/>
      <c r="I628" s="102"/>
      <c r="J628" s="102"/>
      <c r="K628" s="102"/>
    </row>
    <row r="629" spans="1:11" ht="12.75" customHeight="1" x14ac:dyDescent="0.2">
      <c r="A629" s="102"/>
      <c r="B629" s="102"/>
      <c r="C629" s="102"/>
      <c r="D629" s="102"/>
      <c r="E629" s="102"/>
      <c r="F629" s="102"/>
      <c r="G629" s="102"/>
      <c r="H629" s="102"/>
      <c r="I629" s="102"/>
      <c r="J629" s="102"/>
      <c r="K629" s="102"/>
    </row>
    <row r="630" spans="1:11" ht="12.75" customHeight="1" x14ac:dyDescent="0.2">
      <c r="A630" s="102"/>
      <c r="B630" s="102"/>
      <c r="C630" s="102"/>
      <c r="D630" s="102"/>
      <c r="E630" s="102"/>
      <c r="F630" s="102"/>
      <c r="G630" s="102"/>
      <c r="H630" s="102"/>
      <c r="I630" s="102"/>
      <c r="J630" s="102"/>
      <c r="K630" s="102"/>
    </row>
    <row r="631" spans="1:11" ht="12.75" customHeight="1" x14ac:dyDescent="0.2">
      <c r="A631" s="102"/>
      <c r="B631" s="102"/>
      <c r="C631" s="102"/>
      <c r="D631" s="102"/>
      <c r="E631" s="102"/>
      <c r="F631" s="102"/>
      <c r="G631" s="102"/>
      <c r="H631" s="102"/>
      <c r="I631" s="102"/>
      <c r="J631" s="102"/>
      <c r="K631" s="102"/>
    </row>
    <row r="632" spans="1:11" ht="12.75" customHeight="1" x14ac:dyDescent="0.2">
      <c r="A632" s="102"/>
      <c r="B632" s="102"/>
      <c r="C632" s="102"/>
      <c r="D632" s="102"/>
      <c r="E632" s="102"/>
      <c r="F632" s="102"/>
      <c r="G632" s="102"/>
      <c r="H632" s="102"/>
      <c r="I632" s="102"/>
      <c r="J632" s="102"/>
      <c r="K632" s="102"/>
    </row>
    <row r="633" spans="1:11" ht="12.75" customHeight="1" x14ac:dyDescent="0.2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</row>
    <row r="634" spans="1:11" ht="12.75" customHeight="1" x14ac:dyDescent="0.2">
      <c r="A634" s="102"/>
      <c r="B634" s="102"/>
      <c r="C634" s="102"/>
      <c r="D634" s="102"/>
      <c r="E634" s="102"/>
      <c r="F634" s="102"/>
      <c r="G634" s="102"/>
      <c r="H634" s="102"/>
      <c r="I634" s="102"/>
      <c r="J634" s="102"/>
      <c r="K634" s="102"/>
    </row>
    <row r="635" spans="1:11" ht="12.75" customHeight="1" x14ac:dyDescent="0.2">
      <c r="A635" s="102"/>
      <c r="B635" s="102"/>
      <c r="C635" s="102"/>
      <c r="D635" s="102"/>
      <c r="E635" s="102"/>
      <c r="F635" s="102"/>
      <c r="G635" s="102"/>
      <c r="H635" s="102"/>
      <c r="I635" s="102"/>
      <c r="J635" s="102"/>
      <c r="K635" s="102"/>
    </row>
    <row r="636" spans="1:11" ht="12.75" customHeight="1" x14ac:dyDescent="0.2">
      <c r="A636" s="102"/>
      <c r="B636" s="102"/>
      <c r="C636" s="102"/>
      <c r="D636" s="102"/>
      <c r="E636" s="102"/>
      <c r="F636" s="102"/>
      <c r="G636" s="102"/>
      <c r="H636" s="102"/>
      <c r="I636" s="102"/>
      <c r="J636" s="102"/>
      <c r="K636" s="102"/>
    </row>
    <row r="637" spans="1:11" ht="12.75" customHeight="1" x14ac:dyDescent="0.2">
      <c r="A637" s="102"/>
      <c r="B637" s="102"/>
      <c r="C637" s="102"/>
      <c r="D637" s="102"/>
      <c r="E637" s="102"/>
      <c r="F637" s="102"/>
      <c r="G637" s="102"/>
      <c r="H637" s="102"/>
      <c r="I637" s="102"/>
      <c r="J637" s="102"/>
      <c r="K637" s="102"/>
    </row>
    <row r="638" spans="1:11" ht="12.75" customHeight="1" x14ac:dyDescent="0.2">
      <c r="A638" s="102"/>
      <c r="B638" s="102"/>
      <c r="C638" s="102"/>
      <c r="D638" s="102"/>
      <c r="E638" s="102"/>
      <c r="F638" s="102"/>
      <c r="G638" s="102"/>
      <c r="H638" s="102"/>
      <c r="I638" s="102"/>
      <c r="J638" s="102"/>
      <c r="K638" s="102"/>
    </row>
    <row r="639" spans="1:11" ht="12.75" customHeight="1" x14ac:dyDescent="0.2">
      <c r="A639" s="102"/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</row>
    <row r="640" spans="1:11" ht="12.75" customHeight="1" x14ac:dyDescent="0.2">
      <c r="A640" s="102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</row>
    <row r="641" spans="1:11" ht="12.75" customHeight="1" x14ac:dyDescent="0.2">
      <c r="A641" s="102"/>
      <c r="B641" s="102"/>
      <c r="C641" s="102"/>
      <c r="D641" s="102"/>
      <c r="E641" s="102"/>
      <c r="F641" s="102"/>
      <c r="G641" s="102"/>
      <c r="H641" s="102"/>
      <c r="I641" s="102"/>
      <c r="J641" s="102"/>
      <c r="K641" s="102"/>
    </row>
    <row r="642" spans="1:11" ht="12.75" customHeight="1" x14ac:dyDescent="0.2">
      <c r="A642" s="102"/>
      <c r="B642" s="102"/>
      <c r="C642" s="102"/>
      <c r="D642" s="102"/>
      <c r="E642" s="102"/>
      <c r="F642" s="102"/>
      <c r="G642" s="102"/>
      <c r="H642" s="102"/>
      <c r="I642" s="102"/>
      <c r="J642" s="102"/>
      <c r="K642" s="102"/>
    </row>
    <row r="643" spans="1:11" ht="12.75" customHeight="1" x14ac:dyDescent="0.2">
      <c r="A643" s="102"/>
      <c r="B643" s="102"/>
      <c r="C643" s="102"/>
      <c r="D643" s="102"/>
      <c r="E643" s="102"/>
      <c r="F643" s="102"/>
      <c r="G643" s="102"/>
      <c r="H643" s="102"/>
      <c r="I643" s="102"/>
      <c r="J643" s="102"/>
      <c r="K643" s="102"/>
    </row>
    <row r="644" spans="1:11" ht="12.75" customHeight="1" x14ac:dyDescent="0.2">
      <c r="A644" s="102"/>
      <c r="B644" s="102"/>
      <c r="C644" s="102"/>
      <c r="D644" s="102"/>
      <c r="E644" s="102"/>
      <c r="F644" s="102"/>
      <c r="G644" s="102"/>
      <c r="H644" s="102"/>
      <c r="I644" s="102"/>
      <c r="J644" s="102"/>
      <c r="K644" s="102"/>
    </row>
    <row r="645" spans="1:11" ht="12.75" customHeight="1" x14ac:dyDescent="0.2">
      <c r="A645" s="102"/>
      <c r="B645" s="102"/>
      <c r="C645" s="102"/>
      <c r="D645" s="102"/>
      <c r="E645" s="102"/>
      <c r="F645" s="102"/>
      <c r="G645" s="102"/>
      <c r="H645" s="102"/>
      <c r="I645" s="102"/>
      <c r="J645" s="102"/>
      <c r="K645" s="102"/>
    </row>
    <row r="646" spans="1:11" ht="12.75" customHeight="1" x14ac:dyDescent="0.2">
      <c r="A646" s="102"/>
      <c r="B646" s="102"/>
      <c r="C646" s="102"/>
      <c r="D646" s="102"/>
      <c r="E646" s="102"/>
      <c r="F646" s="102"/>
      <c r="G646" s="102"/>
      <c r="H646" s="102"/>
      <c r="I646" s="102"/>
      <c r="J646" s="102"/>
      <c r="K646" s="102"/>
    </row>
    <row r="647" spans="1:11" ht="12.75" customHeight="1" x14ac:dyDescent="0.2">
      <c r="A647" s="102"/>
      <c r="B647" s="102"/>
      <c r="C647" s="102"/>
      <c r="D647" s="102"/>
      <c r="E647" s="102"/>
      <c r="F647" s="102"/>
      <c r="G647" s="102"/>
      <c r="H647" s="102"/>
      <c r="I647" s="102"/>
      <c r="J647" s="102"/>
      <c r="K647" s="102"/>
    </row>
    <row r="648" spans="1:11" ht="12.75" customHeight="1" x14ac:dyDescent="0.2">
      <c r="A648" s="102"/>
      <c r="B648" s="102"/>
      <c r="C648" s="102"/>
      <c r="D648" s="102"/>
      <c r="E648" s="102"/>
      <c r="F648" s="102"/>
      <c r="G648" s="102"/>
      <c r="H648" s="102"/>
      <c r="I648" s="102"/>
      <c r="J648" s="102"/>
      <c r="K648" s="102"/>
    </row>
    <row r="649" spans="1:11" ht="12.75" customHeight="1" x14ac:dyDescent="0.2">
      <c r="A649" s="102"/>
      <c r="B649" s="102"/>
      <c r="C649" s="102"/>
      <c r="D649" s="102"/>
      <c r="E649" s="102"/>
      <c r="F649" s="102"/>
      <c r="G649" s="102"/>
      <c r="H649" s="102"/>
      <c r="I649" s="102"/>
      <c r="J649" s="102"/>
      <c r="K649" s="102"/>
    </row>
    <row r="650" spans="1:11" ht="12.75" customHeight="1" x14ac:dyDescent="0.2">
      <c r="A650" s="102"/>
      <c r="B650" s="102"/>
      <c r="C650" s="102"/>
      <c r="D650" s="102"/>
      <c r="E650" s="102"/>
      <c r="F650" s="102"/>
      <c r="G650" s="102"/>
      <c r="H650" s="102"/>
      <c r="I650" s="102"/>
      <c r="J650" s="102"/>
      <c r="K650" s="102"/>
    </row>
    <row r="651" spans="1:11" ht="12.75" customHeight="1" x14ac:dyDescent="0.2">
      <c r="A651" s="102"/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</row>
    <row r="652" spans="1:11" ht="12.75" customHeight="1" x14ac:dyDescent="0.2">
      <c r="A652" s="102"/>
      <c r="B652" s="102"/>
      <c r="C652" s="102"/>
      <c r="D652" s="102"/>
      <c r="E652" s="102"/>
      <c r="F652" s="102"/>
      <c r="G652" s="102"/>
      <c r="H652" s="102"/>
      <c r="I652" s="102"/>
      <c r="J652" s="102"/>
      <c r="K652" s="102"/>
    </row>
    <row r="653" spans="1:11" ht="12.75" customHeight="1" x14ac:dyDescent="0.2">
      <c r="A653" s="102"/>
      <c r="B653" s="102"/>
      <c r="C653" s="102"/>
      <c r="D653" s="102"/>
      <c r="E653" s="102"/>
      <c r="F653" s="102"/>
      <c r="G653" s="102"/>
      <c r="H653" s="102"/>
      <c r="I653" s="102"/>
      <c r="J653" s="102"/>
      <c r="K653" s="102"/>
    </row>
    <row r="654" spans="1:11" ht="12.75" customHeight="1" x14ac:dyDescent="0.2">
      <c r="A654" s="102"/>
      <c r="B654" s="102"/>
      <c r="C654" s="102"/>
      <c r="D654" s="102"/>
      <c r="E654" s="102"/>
      <c r="F654" s="102"/>
      <c r="G654" s="102"/>
      <c r="H654" s="102"/>
      <c r="I654" s="102"/>
      <c r="J654" s="102"/>
      <c r="K654" s="102"/>
    </row>
    <row r="655" spans="1:11" ht="12.75" customHeight="1" x14ac:dyDescent="0.2">
      <c r="A655" s="102"/>
      <c r="B655" s="102"/>
      <c r="C655" s="102"/>
      <c r="D655" s="102"/>
      <c r="E655" s="102"/>
      <c r="F655" s="102"/>
      <c r="G655" s="102"/>
      <c r="H655" s="102"/>
      <c r="I655" s="102"/>
      <c r="J655" s="102"/>
      <c r="K655" s="102"/>
    </row>
    <row r="656" spans="1:11" ht="12.75" customHeight="1" x14ac:dyDescent="0.2">
      <c r="A656" s="102"/>
      <c r="B656" s="102"/>
      <c r="C656" s="102"/>
      <c r="D656" s="102"/>
      <c r="E656" s="102"/>
      <c r="F656" s="102"/>
      <c r="G656" s="102"/>
      <c r="H656" s="102"/>
      <c r="I656" s="102"/>
      <c r="J656" s="102"/>
      <c r="K656" s="102"/>
    </row>
    <row r="657" spans="1:11" ht="12.75" customHeight="1" x14ac:dyDescent="0.2">
      <c r="A657" s="102"/>
      <c r="B657" s="102"/>
      <c r="C657" s="102"/>
      <c r="D657" s="102"/>
      <c r="E657" s="102"/>
      <c r="F657" s="102"/>
      <c r="G657" s="102"/>
      <c r="H657" s="102"/>
      <c r="I657" s="102"/>
      <c r="J657" s="102"/>
      <c r="K657" s="102"/>
    </row>
    <row r="658" spans="1:11" ht="12.75" customHeight="1" x14ac:dyDescent="0.2">
      <c r="A658" s="102"/>
      <c r="B658" s="102"/>
      <c r="C658" s="102"/>
      <c r="D658" s="102"/>
      <c r="E658" s="102"/>
      <c r="F658" s="102"/>
      <c r="G658" s="102"/>
      <c r="H658" s="102"/>
      <c r="I658" s="102"/>
      <c r="J658" s="102"/>
      <c r="K658" s="102"/>
    </row>
    <row r="659" spans="1:11" ht="12.75" customHeight="1" x14ac:dyDescent="0.2">
      <c r="A659" s="102"/>
      <c r="B659" s="102"/>
      <c r="C659" s="102"/>
      <c r="D659" s="102"/>
      <c r="E659" s="102"/>
      <c r="F659" s="102"/>
      <c r="G659" s="102"/>
      <c r="H659" s="102"/>
      <c r="I659" s="102"/>
      <c r="J659" s="102"/>
      <c r="K659" s="102"/>
    </row>
    <row r="660" spans="1:11" ht="12.75" customHeight="1" x14ac:dyDescent="0.2">
      <c r="A660" s="102"/>
      <c r="B660" s="102"/>
      <c r="C660" s="102"/>
      <c r="D660" s="102"/>
      <c r="E660" s="102"/>
      <c r="F660" s="102"/>
      <c r="G660" s="102"/>
      <c r="H660" s="102"/>
      <c r="I660" s="102"/>
      <c r="J660" s="102"/>
      <c r="K660" s="102"/>
    </row>
    <row r="661" spans="1:11" ht="12.75" customHeight="1" x14ac:dyDescent="0.2">
      <c r="A661" s="102"/>
      <c r="B661" s="102"/>
      <c r="C661" s="102"/>
      <c r="D661" s="102"/>
      <c r="E661" s="102"/>
      <c r="F661" s="102"/>
      <c r="G661" s="102"/>
      <c r="H661" s="102"/>
      <c r="I661" s="102"/>
      <c r="J661" s="102"/>
      <c r="K661" s="102"/>
    </row>
    <row r="662" spans="1:11" ht="12.75" customHeight="1" x14ac:dyDescent="0.2">
      <c r="A662" s="102"/>
      <c r="B662" s="102"/>
      <c r="C662" s="102"/>
      <c r="D662" s="102"/>
      <c r="E662" s="102"/>
      <c r="F662" s="102"/>
      <c r="G662" s="102"/>
      <c r="H662" s="102"/>
      <c r="I662" s="102"/>
      <c r="J662" s="102"/>
      <c r="K662" s="102"/>
    </row>
    <row r="663" spans="1:11" ht="12.75" customHeight="1" x14ac:dyDescent="0.2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</row>
    <row r="664" spans="1:11" ht="12.75" customHeight="1" x14ac:dyDescent="0.2">
      <c r="A664" s="102"/>
      <c r="B664" s="102"/>
      <c r="C664" s="102"/>
      <c r="D664" s="102"/>
      <c r="E664" s="102"/>
      <c r="F664" s="102"/>
      <c r="G664" s="102"/>
      <c r="H664" s="102"/>
      <c r="I664" s="102"/>
      <c r="J664" s="102"/>
      <c r="K664" s="102"/>
    </row>
    <row r="665" spans="1:11" ht="12.75" customHeight="1" x14ac:dyDescent="0.2">
      <c r="A665" s="102"/>
      <c r="B665" s="102"/>
      <c r="C665" s="102"/>
      <c r="D665" s="102"/>
      <c r="E665" s="102"/>
      <c r="F665" s="102"/>
      <c r="G665" s="102"/>
      <c r="H665" s="102"/>
      <c r="I665" s="102"/>
      <c r="J665" s="102"/>
      <c r="K665" s="102"/>
    </row>
    <row r="666" spans="1:11" ht="12.75" customHeight="1" x14ac:dyDescent="0.2">
      <c r="A666" s="102"/>
      <c r="B666" s="102"/>
      <c r="C666" s="102"/>
      <c r="D666" s="102"/>
      <c r="E666" s="102"/>
      <c r="F666" s="102"/>
      <c r="G666" s="102"/>
      <c r="H666" s="102"/>
      <c r="I666" s="102"/>
      <c r="J666" s="102"/>
      <c r="K666" s="102"/>
    </row>
    <row r="667" spans="1:11" ht="12.75" customHeight="1" x14ac:dyDescent="0.2">
      <c r="A667" s="102"/>
      <c r="B667" s="102"/>
      <c r="C667" s="102"/>
      <c r="D667" s="102"/>
      <c r="E667" s="102"/>
      <c r="F667" s="102"/>
      <c r="G667" s="102"/>
      <c r="H667" s="102"/>
      <c r="I667" s="102"/>
      <c r="J667" s="102"/>
      <c r="K667" s="102"/>
    </row>
    <row r="668" spans="1:11" ht="12.75" customHeight="1" x14ac:dyDescent="0.2">
      <c r="A668" s="102"/>
      <c r="B668" s="102"/>
      <c r="C668" s="102"/>
      <c r="D668" s="102"/>
      <c r="E668" s="102"/>
      <c r="F668" s="102"/>
      <c r="G668" s="102"/>
      <c r="H668" s="102"/>
      <c r="I668" s="102"/>
      <c r="J668" s="102"/>
      <c r="K668" s="102"/>
    </row>
    <row r="669" spans="1:11" ht="12.75" customHeight="1" x14ac:dyDescent="0.2">
      <c r="A669" s="102"/>
      <c r="B669" s="102"/>
      <c r="C669" s="102"/>
      <c r="D669" s="102"/>
      <c r="E669" s="102"/>
      <c r="F669" s="102"/>
      <c r="G669" s="102"/>
      <c r="H669" s="102"/>
      <c r="I669" s="102"/>
      <c r="J669" s="102"/>
      <c r="K669" s="102"/>
    </row>
    <row r="670" spans="1:11" ht="12.75" customHeight="1" x14ac:dyDescent="0.2">
      <c r="A670" s="102"/>
      <c r="B670" s="102"/>
      <c r="C670" s="102"/>
      <c r="D670" s="102"/>
      <c r="E670" s="102"/>
      <c r="F670" s="102"/>
      <c r="G670" s="102"/>
      <c r="H670" s="102"/>
      <c r="I670" s="102"/>
      <c r="J670" s="102"/>
      <c r="K670" s="102"/>
    </row>
    <row r="671" spans="1:11" ht="12.75" customHeight="1" x14ac:dyDescent="0.2">
      <c r="A671" s="102"/>
      <c r="B671" s="102"/>
      <c r="C671" s="102"/>
      <c r="D671" s="102"/>
      <c r="E671" s="102"/>
      <c r="F671" s="102"/>
      <c r="G671" s="102"/>
      <c r="H671" s="102"/>
      <c r="I671" s="102"/>
      <c r="J671" s="102"/>
      <c r="K671" s="102"/>
    </row>
    <row r="672" spans="1:11" ht="12.75" customHeight="1" x14ac:dyDescent="0.2">
      <c r="A672" s="102"/>
      <c r="B672" s="102"/>
      <c r="C672" s="102"/>
      <c r="D672" s="102"/>
      <c r="E672" s="102"/>
      <c r="F672" s="102"/>
      <c r="G672" s="102"/>
      <c r="H672" s="102"/>
      <c r="I672" s="102"/>
      <c r="J672" s="102"/>
      <c r="K672" s="102"/>
    </row>
    <row r="673" spans="1:11" ht="12.75" customHeight="1" x14ac:dyDescent="0.2">
      <c r="A673" s="102"/>
      <c r="B673" s="102"/>
      <c r="C673" s="102"/>
      <c r="D673" s="102"/>
      <c r="E673" s="102"/>
      <c r="F673" s="102"/>
      <c r="G673" s="102"/>
      <c r="H673" s="102"/>
      <c r="I673" s="102"/>
      <c r="J673" s="102"/>
      <c r="K673" s="102"/>
    </row>
    <row r="674" spans="1:11" ht="12.75" customHeight="1" x14ac:dyDescent="0.2">
      <c r="A674" s="102"/>
      <c r="B674" s="102"/>
      <c r="C674" s="102"/>
      <c r="D674" s="102"/>
      <c r="E674" s="102"/>
      <c r="F674" s="102"/>
      <c r="G674" s="102"/>
      <c r="H674" s="102"/>
      <c r="I674" s="102"/>
      <c r="J674" s="102"/>
      <c r="K674" s="102"/>
    </row>
    <row r="675" spans="1:11" ht="12.75" customHeight="1" x14ac:dyDescent="0.2">
      <c r="A675" s="102"/>
      <c r="B675" s="102"/>
      <c r="C675" s="102"/>
      <c r="D675" s="102"/>
      <c r="E675" s="102"/>
      <c r="F675" s="102"/>
      <c r="G675" s="102"/>
      <c r="H675" s="102"/>
      <c r="I675" s="102"/>
      <c r="J675" s="102"/>
      <c r="K675" s="102"/>
    </row>
    <row r="676" spans="1:11" ht="12.75" customHeight="1" x14ac:dyDescent="0.2">
      <c r="A676" s="102"/>
      <c r="B676" s="102"/>
      <c r="C676" s="102"/>
      <c r="D676" s="102"/>
      <c r="E676" s="102"/>
      <c r="F676" s="102"/>
      <c r="G676" s="102"/>
      <c r="H676" s="102"/>
      <c r="I676" s="102"/>
      <c r="J676" s="102"/>
      <c r="K676" s="102"/>
    </row>
    <row r="677" spans="1:11" ht="12.75" customHeight="1" x14ac:dyDescent="0.2">
      <c r="A677" s="102"/>
      <c r="B677" s="102"/>
      <c r="C677" s="102"/>
      <c r="D677" s="102"/>
      <c r="E677" s="102"/>
      <c r="F677" s="102"/>
      <c r="G677" s="102"/>
      <c r="H677" s="102"/>
      <c r="I677" s="102"/>
      <c r="J677" s="102"/>
      <c r="K677" s="102"/>
    </row>
    <row r="678" spans="1:11" ht="12.75" customHeight="1" x14ac:dyDescent="0.2">
      <c r="A678" s="102"/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</row>
    <row r="679" spans="1:11" ht="12.75" customHeight="1" x14ac:dyDescent="0.2">
      <c r="A679" s="102"/>
      <c r="B679" s="102"/>
      <c r="C679" s="102"/>
      <c r="D679" s="102"/>
      <c r="E679" s="102"/>
      <c r="F679" s="102"/>
      <c r="G679" s="102"/>
      <c r="H679" s="102"/>
      <c r="I679" s="102"/>
      <c r="J679" s="102"/>
      <c r="K679" s="102"/>
    </row>
    <row r="680" spans="1:11" ht="12.75" customHeight="1" x14ac:dyDescent="0.2">
      <c r="A680" s="102"/>
      <c r="B680" s="102"/>
      <c r="C680" s="102"/>
      <c r="D680" s="102"/>
      <c r="E680" s="102"/>
      <c r="F680" s="102"/>
      <c r="G680" s="102"/>
      <c r="H680" s="102"/>
      <c r="I680" s="102"/>
      <c r="J680" s="102"/>
      <c r="K680" s="102"/>
    </row>
    <row r="681" spans="1:11" ht="12.75" customHeight="1" x14ac:dyDescent="0.2">
      <c r="A681" s="102"/>
      <c r="B681" s="102"/>
      <c r="C681" s="102"/>
      <c r="D681" s="102"/>
      <c r="E681" s="102"/>
      <c r="F681" s="102"/>
      <c r="G681" s="102"/>
      <c r="H681" s="102"/>
      <c r="I681" s="102"/>
      <c r="J681" s="102"/>
      <c r="K681" s="102"/>
    </row>
    <row r="682" spans="1:11" ht="12.75" customHeight="1" x14ac:dyDescent="0.2">
      <c r="A682" s="102"/>
      <c r="B682" s="102"/>
      <c r="C682" s="102"/>
      <c r="D682" s="102"/>
      <c r="E682" s="102"/>
      <c r="F682" s="102"/>
      <c r="G682" s="102"/>
      <c r="H682" s="102"/>
      <c r="I682" s="102"/>
      <c r="J682" s="102"/>
      <c r="K682" s="102"/>
    </row>
    <row r="683" spans="1:11" ht="12.75" customHeight="1" x14ac:dyDescent="0.2">
      <c r="A683" s="102"/>
      <c r="B683" s="102"/>
      <c r="C683" s="102"/>
      <c r="D683" s="102"/>
      <c r="E683" s="102"/>
      <c r="F683" s="102"/>
      <c r="G683" s="102"/>
      <c r="H683" s="102"/>
      <c r="I683" s="102"/>
      <c r="J683" s="102"/>
      <c r="K683" s="102"/>
    </row>
    <row r="684" spans="1:11" ht="12.75" customHeight="1" x14ac:dyDescent="0.2">
      <c r="A684" s="102"/>
      <c r="B684" s="102"/>
      <c r="C684" s="102"/>
      <c r="D684" s="102"/>
      <c r="E684" s="102"/>
      <c r="F684" s="102"/>
      <c r="G684" s="102"/>
      <c r="H684" s="102"/>
      <c r="I684" s="102"/>
      <c r="J684" s="102"/>
      <c r="K684" s="102"/>
    </row>
    <row r="685" spans="1:11" ht="12.75" customHeight="1" x14ac:dyDescent="0.2">
      <c r="A685" s="102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</row>
    <row r="686" spans="1:11" ht="12.75" customHeight="1" x14ac:dyDescent="0.2">
      <c r="A686" s="102"/>
      <c r="B686" s="102"/>
      <c r="C686" s="102"/>
      <c r="D686" s="102"/>
      <c r="E686" s="102"/>
      <c r="F686" s="102"/>
      <c r="G686" s="102"/>
      <c r="H686" s="102"/>
      <c r="I686" s="102"/>
      <c r="J686" s="102"/>
      <c r="K686" s="102"/>
    </row>
    <row r="687" spans="1:11" ht="12.75" customHeight="1" x14ac:dyDescent="0.2">
      <c r="A687" s="102"/>
      <c r="B687" s="102"/>
      <c r="C687" s="102"/>
      <c r="D687" s="102"/>
      <c r="E687" s="102"/>
      <c r="F687" s="102"/>
      <c r="G687" s="102"/>
      <c r="H687" s="102"/>
      <c r="I687" s="102"/>
      <c r="J687" s="102"/>
      <c r="K687" s="102"/>
    </row>
    <row r="688" spans="1:11" ht="12.75" customHeight="1" x14ac:dyDescent="0.2">
      <c r="A688" s="102"/>
      <c r="B688" s="102"/>
      <c r="C688" s="102"/>
      <c r="D688" s="102"/>
      <c r="E688" s="102"/>
      <c r="F688" s="102"/>
      <c r="G688" s="102"/>
      <c r="H688" s="102"/>
      <c r="I688" s="102"/>
      <c r="J688" s="102"/>
      <c r="K688" s="102"/>
    </row>
    <row r="689" spans="1:11" ht="12.75" customHeight="1" x14ac:dyDescent="0.2">
      <c r="A689" s="102"/>
      <c r="B689" s="102"/>
      <c r="C689" s="102"/>
      <c r="D689" s="102"/>
      <c r="E689" s="102"/>
      <c r="F689" s="102"/>
      <c r="G689" s="102"/>
      <c r="H689" s="102"/>
      <c r="I689" s="102"/>
      <c r="J689" s="102"/>
      <c r="K689" s="102"/>
    </row>
    <row r="690" spans="1:11" ht="12.75" customHeight="1" x14ac:dyDescent="0.2">
      <c r="A690" s="102"/>
      <c r="B690" s="102"/>
      <c r="C690" s="102"/>
      <c r="D690" s="102"/>
      <c r="E690" s="102"/>
      <c r="F690" s="102"/>
      <c r="G690" s="102"/>
      <c r="H690" s="102"/>
      <c r="I690" s="102"/>
      <c r="J690" s="102"/>
      <c r="K690" s="102"/>
    </row>
    <row r="691" spans="1:11" ht="12.75" customHeight="1" x14ac:dyDescent="0.2">
      <c r="A691" s="102"/>
      <c r="B691" s="102"/>
      <c r="C691" s="102"/>
      <c r="D691" s="102"/>
      <c r="E691" s="102"/>
      <c r="F691" s="102"/>
      <c r="G691" s="102"/>
      <c r="H691" s="102"/>
      <c r="I691" s="102"/>
      <c r="J691" s="102"/>
      <c r="K691" s="102"/>
    </row>
    <row r="692" spans="1:11" ht="12.75" customHeight="1" x14ac:dyDescent="0.2">
      <c r="A692" s="102"/>
      <c r="B692" s="102"/>
      <c r="C692" s="102"/>
      <c r="D692" s="102"/>
      <c r="E692" s="102"/>
      <c r="F692" s="102"/>
      <c r="G692" s="102"/>
      <c r="H692" s="102"/>
      <c r="I692" s="102"/>
      <c r="J692" s="102"/>
      <c r="K692" s="102"/>
    </row>
    <row r="693" spans="1:11" ht="12.75" customHeight="1" x14ac:dyDescent="0.2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</row>
    <row r="694" spans="1:11" ht="12.75" customHeight="1" x14ac:dyDescent="0.2">
      <c r="A694" s="102"/>
      <c r="B694" s="102"/>
      <c r="C694" s="102"/>
      <c r="D694" s="102"/>
      <c r="E694" s="102"/>
      <c r="F694" s="102"/>
      <c r="G694" s="102"/>
      <c r="H694" s="102"/>
      <c r="I694" s="102"/>
      <c r="J694" s="102"/>
      <c r="K694" s="102"/>
    </row>
    <row r="695" spans="1:11" ht="12.75" customHeight="1" x14ac:dyDescent="0.2">
      <c r="A695" s="102"/>
      <c r="B695" s="102"/>
      <c r="C695" s="102"/>
      <c r="D695" s="102"/>
      <c r="E695" s="102"/>
      <c r="F695" s="102"/>
      <c r="G695" s="102"/>
      <c r="H695" s="102"/>
      <c r="I695" s="102"/>
      <c r="J695" s="102"/>
      <c r="K695" s="102"/>
    </row>
    <row r="696" spans="1:11" ht="12.75" customHeight="1" x14ac:dyDescent="0.2">
      <c r="A696" s="102"/>
      <c r="B696" s="102"/>
      <c r="C696" s="102"/>
      <c r="D696" s="102"/>
      <c r="E696" s="102"/>
      <c r="F696" s="102"/>
      <c r="G696" s="102"/>
      <c r="H696" s="102"/>
      <c r="I696" s="102"/>
      <c r="J696" s="102"/>
      <c r="K696" s="102"/>
    </row>
    <row r="697" spans="1:11" ht="12.75" customHeight="1" x14ac:dyDescent="0.2">
      <c r="A697" s="102"/>
      <c r="B697" s="102"/>
      <c r="C697" s="102"/>
      <c r="D697" s="102"/>
      <c r="E697" s="102"/>
      <c r="F697" s="102"/>
      <c r="G697" s="102"/>
      <c r="H697" s="102"/>
      <c r="I697" s="102"/>
      <c r="J697" s="102"/>
      <c r="K697" s="102"/>
    </row>
    <row r="698" spans="1:11" ht="12.75" customHeight="1" x14ac:dyDescent="0.2">
      <c r="A698" s="102"/>
      <c r="B698" s="102"/>
      <c r="C698" s="102"/>
      <c r="D698" s="102"/>
      <c r="E698" s="102"/>
      <c r="F698" s="102"/>
      <c r="G698" s="102"/>
      <c r="H698" s="102"/>
      <c r="I698" s="102"/>
      <c r="J698" s="102"/>
      <c r="K698" s="102"/>
    </row>
    <row r="699" spans="1:11" ht="12.75" customHeight="1" x14ac:dyDescent="0.2">
      <c r="A699" s="102"/>
      <c r="B699" s="102"/>
      <c r="C699" s="102"/>
      <c r="D699" s="102"/>
      <c r="E699" s="102"/>
      <c r="F699" s="102"/>
      <c r="G699" s="102"/>
      <c r="H699" s="102"/>
      <c r="I699" s="102"/>
      <c r="J699" s="102"/>
      <c r="K699" s="102"/>
    </row>
    <row r="700" spans="1:11" ht="12.75" customHeight="1" x14ac:dyDescent="0.2">
      <c r="A700" s="102"/>
      <c r="B700" s="102"/>
      <c r="C700" s="102"/>
      <c r="D700" s="102"/>
      <c r="E700" s="102"/>
      <c r="F700" s="102"/>
      <c r="G700" s="102"/>
      <c r="H700" s="102"/>
      <c r="I700" s="102"/>
      <c r="J700" s="102"/>
      <c r="K700" s="102"/>
    </row>
    <row r="701" spans="1:11" ht="12.75" customHeight="1" x14ac:dyDescent="0.2">
      <c r="A701" s="102"/>
      <c r="B701" s="102"/>
      <c r="C701" s="102"/>
      <c r="D701" s="102"/>
      <c r="E701" s="102"/>
      <c r="F701" s="102"/>
      <c r="G701" s="102"/>
      <c r="H701" s="102"/>
      <c r="I701" s="102"/>
      <c r="J701" s="102"/>
      <c r="K701" s="102"/>
    </row>
    <row r="702" spans="1:11" ht="12.75" customHeight="1" x14ac:dyDescent="0.2">
      <c r="A702" s="102"/>
      <c r="B702" s="102"/>
      <c r="C702" s="102"/>
      <c r="D702" s="102"/>
      <c r="E702" s="102"/>
      <c r="F702" s="102"/>
      <c r="G702" s="102"/>
      <c r="H702" s="102"/>
      <c r="I702" s="102"/>
      <c r="J702" s="102"/>
      <c r="K702" s="102"/>
    </row>
    <row r="703" spans="1:11" ht="12.75" customHeight="1" x14ac:dyDescent="0.2">
      <c r="A703" s="102"/>
      <c r="B703" s="102"/>
      <c r="C703" s="102"/>
      <c r="D703" s="102"/>
      <c r="E703" s="102"/>
      <c r="F703" s="102"/>
      <c r="G703" s="102"/>
      <c r="H703" s="102"/>
      <c r="I703" s="102"/>
      <c r="J703" s="102"/>
      <c r="K703" s="102"/>
    </row>
    <row r="704" spans="1:11" ht="12.75" customHeight="1" x14ac:dyDescent="0.2">
      <c r="A704" s="102"/>
      <c r="B704" s="102"/>
      <c r="C704" s="102"/>
      <c r="D704" s="102"/>
      <c r="E704" s="102"/>
      <c r="F704" s="102"/>
      <c r="G704" s="102"/>
      <c r="H704" s="102"/>
      <c r="I704" s="102"/>
      <c r="J704" s="102"/>
      <c r="K704" s="102"/>
    </row>
    <row r="705" spans="1:11" ht="12.75" customHeight="1" x14ac:dyDescent="0.2">
      <c r="A705" s="102"/>
      <c r="B705" s="102"/>
      <c r="C705" s="102"/>
      <c r="D705" s="102"/>
      <c r="E705" s="102"/>
      <c r="F705" s="102"/>
      <c r="G705" s="102"/>
      <c r="H705" s="102"/>
      <c r="I705" s="102"/>
      <c r="J705" s="102"/>
      <c r="K705" s="102"/>
    </row>
    <row r="706" spans="1:11" ht="12.75" customHeight="1" x14ac:dyDescent="0.2">
      <c r="A706" s="102"/>
      <c r="B706" s="102"/>
      <c r="C706" s="102"/>
      <c r="D706" s="102"/>
      <c r="E706" s="102"/>
      <c r="F706" s="102"/>
      <c r="G706" s="102"/>
      <c r="H706" s="102"/>
      <c r="I706" s="102"/>
      <c r="J706" s="102"/>
      <c r="K706" s="102"/>
    </row>
    <row r="707" spans="1:11" ht="12.75" customHeight="1" x14ac:dyDescent="0.2">
      <c r="A707" s="102"/>
      <c r="B707" s="102"/>
      <c r="C707" s="102"/>
      <c r="D707" s="102"/>
      <c r="E707" s="102"/>
      <c r="F707" s="102"/>
      <c r="G707" s="102"/>
      <c r="H707" s="102"/>
      <c r="I707" s="102"/>
      <c r="J707" s="102"/>
      <c r="K707" s="102"/>
    </row>
    <row r="708" spans="1:11" ht="12.75" customHeight="1" x14ac:dyDescent="0.2">
      <c r="A708" s="102"/>
      <c r="B708" s="102"/>
      <c r="C708" s="102"/>
      <c r="D708" s="102"/>
      <c r="E708" s="102"/>
      <c r="F708" s="102"/>
      <c r="G708" s="102"/>
      <c r="H708" s="102"/>
      <c r="I708" s="102"/>
      <c r="J708" s="102"/>
      <c r="K708" s="102"/>
    </row>
    <row r="709" spans="1:11" ht="12.75" customHeight="1" x14ac:dyDescent="0.2">
      <c r="A709" s="102"/>
      <c r="B709" s="102"/>
      <c r="C709" s="102"/>
      <c r="D709" s="102"/>
      <c r="E709" s="102"/>
      <c r="F709" s="102"/>
      <c r="G709" s="102"/>
      <c r="H709" s="102"/>
      <c r="I709" s="102"/>
      <c r="J709" s="102"/>
      <c r="K709" s="102"/>
    </row>
    <row r="710" spans="1:11" ht="12.75" customHeight="1" x14ac:dyDescent="0.2">
      <c r="A710" s="102"/>
      <c r="B710" s="102"/>
      <c r="C710" s="102"/>
      <c r="D710" s="102"/>
      <c r="E710" s="102"/>
      <c r="F710" s="102"/>
      <c r="G710" s="102"/>
      <c r="H710" s="102"/>
      <c r="I710" s="102"/>
      <c r="J710" s="102"/>
      <c r="K710" s="102"/>
    </row>
    <row r="711" spans="1:11" ht="12.75" customHeight="1" x14ac:dyDescent="0.2">
      <c r="A711" s="102"/>
      <c r="B711" s="102"/>
      <c r="C711" s="102"/>
      <c r="D711" s="102"/>
      <c r="E711" s="102"/>
      <c r="F711" s="102"/>
      <c r="G711" s="102"/>
      <c r="H711" s="102"/>
      <c r="I711" s="102"/>
      <c r="J711" s="102"/>
      <c r="K711" s="102"/>
    </row>
    <row r="712" spans="1:11" ht="12.75" customHeight="1" x14ac:dyDescent="0.2">
      <c r="A712" s="102"/>
      <c r="B712" s="102"/>
      <c r="C712" s="102"/>
      <c r="D712" s="102"/>
      <c r="E712" s="102"/>
      <c r="F712" s="102"/>
      <c r="G712" s="102"/>
      <c r="H712" s="102"/>
      <c r="I712" s="102"/>
      <c r="J712" s="102"/>
      <c r="K712" s="102"/>
    </row>
    <row r="713" spans="1:11" ht="12.75" customHeight="1" x14ac:dyDescent="0.2">
      <c r="A713" s="102"/>
      <c r="B713" s="102"/>
      <c r="C713" s="102"/>
      <c r="D713" s="102"/>
      <c r="E713" s="102"/>
      <c r="F713" s="102"/>
      <c r="G713" s="102"/>
      <c r="H713" s="102"/>
      <c r="I713" s="102"/>
      <c r="J713" s="102"/>
      <c r="K713" s="102"/>
    </row>
    <row r="714" spans="1:11" ht="12.75" customHeight="1" x14ac:dyDescent="0.2">
      <c r="A714" s="102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</row>
    <row r="715" spans="1:11" ht="12.75" customHeight="1" x14ac:dyDescent="0.2">
      <c r="A715" s="102"/>
      <c r="B715" s="102"/>
      <c r="C715" s="102"/>
      <c r="D715" s="102"/>
      <c r="E715" s="102"/>
      <c r="F715" s="102"/>
      <c r="G715" s="102"/>
      <c r="H715" s="102"/>
      <c r="I715" s="102"/>
      <c r="J715" s="102"/>
      <c r="K715" s="102"/>
    </row>
    <row r="716" spans="1:11" ht="12.75" customHeight="1" x14ac:dyDescent="0.2">
      <c r="A716" s="102"/>
      <c r="B716" s="102"/>
      <c r="C716" s="102"/>
      <c r="D716" s="102"/>
      <c r="E716" s="102"/>
      <c r="F716" s="102"/>
      <c r="G716" s="102"/>
      <c r="H716" s="102"/>
      <c r="I716" s="102"/>
      <c r="J716" s="102"/>
      <c r="K716" s="102"/>
    </row>
    <row r="717" spans="1:11" ht="12.75" customHeight="1" x14ac:dyDescent="0.2">
      <c r="A717" s="102"/>
      <c r="B717" s="102"/>
      <c r="C717" s="102"/>
      <c r="D717" s="102"/>
      <c r="E717" s="102"/>
      <c r="F717" s="102"/>
      <c r="G717" s="102"/>
      <c r="H717" s="102"/>
      <c r="I717" s="102"/>
      <c r="J717" s="102"/>
      <c r="K717" s="102"/>
    </row>
    <row r="718" spans="1:11" ht="12.75" customHeight="1" x14ac:dyDescent="0.2">
      <c r="A718" s="102"/>
      <c r="B718" s="102"/>
      <c r="C718" s="102"/>
      <c r="D718" s="102"/>
      <c r="E718" s="102"/>
      <c r="F718" s="102"/>
      <c r="G718" s="102"/>
      <c r="H718" s="102"/>
      <c r="I718" s="102"/>
      <c r="J718" s="102"/>
      <c r="K718" s="102"/>
    </row>
    <row r="719" spans="1:11" ht="12.75" customHeight="1" x14ac:dyDescent="0.2">
      <c r="A719" s="102"/>
      <c r="B719" s="102"/>
      <c r="C719" s="102"/>
      <c r="D719" s="102"/>
      <c r="E719" s="102"/>
      <c r="F719" s="102"/>
      <c r="G719" s="102"/>
      <c r="H719" s="102"/>
      <c r="I719" s="102"/>
      <c r="J719" s="102"/>
      <c r="K719" s="102"/>
    </row>
    <row r="720" spans="1:11" ht="12.75" customHeight="1" x14ac:dyDescent="0.2">
      <c r="A720" s="102"/>
      <c r="B720" s="102"/>
      <c r="C720" s="102"/>
      <c r="D720" s="102"/>
      <c r="E720" s="102"/>
      <c r="F720" s="102"/>
      <c r="G720" s="102"/>
      <c r="H720" s="102"/>
      <c r="I720" s="102"/>
      <c r="J720" s="102"/>
      <c r="K720" s="102"/>
    </row>
    <row r="721" spans="1:11" ht="12.75" customHeight="1" x14ac:dyDescent="0.2">
      <c r="A721" s="102"/>
      <c r="B721" s="102"/>
      <c r="C721" s="102"/>
      <c r="D721" s="102"/>
      <c r="E721" s="102"/>
      <c r="F721" s="102"/>
      <c r="G721" s="102"/>
      <c r="H721" s="102"/>
      <c r="I721" s="102"/>
      <c r="J721" s="102"/>
      <c r="K721" s="102"/>
    </row>
    <row r="722" spans="1:11" ht="12.75" customHeight="1" x14ac:dyDescent="0.2">
      <c r="A722" s="102"/>
      <c r="B722" s="102"/>
      <c r="C722" s="102"/>
      <c r="D722" s="102"/>
      <c r="E722" s="102"/>
      <c r="F722" s="102"/>
      <c r="G722" s="102"/>
      <c r="H722" s="102"/>
      <c r="I722" s="102"/>
      <c r="J722" s="102"/>
      <c r="K722" s="102"/>
    </row>
    <row r="723" spans="1:11" ht="12.75" customHeight="1" x14ac:dyDescent="0.2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</row>
    <row r="724" spans="1:11" ht="12.75" customHeight="1" x14ac:dyDescent="0.2">
      <c r="A724" s="102"/>
      <c r="B724" s="102"/>
      <c r="C724" s="102"/>
      <c r="D724" s="102"/>
      <c r="E724" s="102"/>
      <c r="F724" s="102"/>
      <c r="G724" s="102"/>
      <c r="H724" s="102"/>
      <c r="I724" s="102"/>
      <c r="J724" s="102"/>
      <c r="K724" s="102"/>
    </row>
    <row r="725" spans="1:11" ht="12.75" customHeight="1" x14ac:dyDescent="0.2">
      <c r="A725" s="102"/>
      <c r="B725" s="102"/>
      <c r="C725" s="102"/>
      <c r="D725" s="102"/>
      <c r="E725" s="102"/>
      <c r="F725" s="102"/>
      <c r="G725" s="102"/>
      <c r="H725" s="102"/>
      <c r="I725" s="102"/>
      <c r="J725" s="102"/>
      <c r="K725" s="102"/>
    </row>
    <row r="726" spans="1:11" ht="12.75" customHeight="1" x14ac:dyDescent="0.2">
      <c r="A726" s="102"/>
      <c r="B726" s="102"/>
      <c r="C726" s="102"/>
      <c r="D726" s="102"/>
      <c r="E726" s="102"/>
      <c r="F726" s="102"/>
      <c r="G726" s="102"/>
      <c r="H726" s="102"/>
      <c r="I726" s="102"/>
      <c r="J726" s="102"/>
      <c r="K726" s="102"/>
    </row>
    <row r="727" spans="1:11" ht="12.75" customHeight="1" x14ac:dyDescent="0.2">
      <c r="A727" s="102"/>
      <c r="B727" s="102"/>
      <c r="C727" s="102"/>
      <c r="D727" s="102"/>
      <c r="E727" s="102"/>
      <c r="F727" s="102"/>
      <c r="G727" s="102"/>
      <c r="H727" s="102"/>
      <c r="I727" s="102"/>
      <c r="J727" s="102"/>
      <c r="K727" s="102"/>
    </row>
    <row r="728" spans="1:11" ht="12.75" customHeight="1" x14ac:dyDescent="0.2">
      <c r="A728" s="102"/>
      <c r="B728" s="102"/>
      <c r="C728" s="102"/>
      <c r="D728" s="102"/>
      <c r="E728" s="102"/>
      <c r="F728" s="102"/>
      <c r="G728" s="102"/>
      <c r="H728" s="102"/>
      <c r="I728" s="102"/>
      <c r="J728" s="102"/>
      <c r="K728" s="102"/>
    </row>
    <row r="729" spans="1:11" ht="12.75" customHeight="1" x14ac:dyDescent="0.2">
      <c r="A729" s="102"/>
      <c r="B729" s="102"/>
      <c r="C729" s="102"/>
      <c r="D729" s="102"/>
      <c r="E729" s="102"/>
      <c r="F729" s="102"/>
      <c r="G729" s="102"/>
      <c r="H729" s="102"/>
      <c r="I729" s="102"/>
      <c r="J729" s="102"/>
      <c r="K729" s="102"/>
    </row>
    <row r="730" spans="1:11" ht="12.75" customHeight="1" x14ac:dyDescent="0.2">
      <c r="A730" s="102"/>
      <c r="B730" s="102"/>
      <c r="C730" s="102"/>
      <c r="D730" s="102"/>
      <c r="E730" s="102"/>
      <c r="F730" s="102"/>
      <c r="G730" s="102"/>
      <c r="H730" s="102"/>
      <c r="I730" s="102"/>
      <c r="J730" s="102"/>
      <c r="K730" s="102"/>
    </row>
    <row r="731" spans="1:11" ht="12.75" customHeight="1" x14ac:dyDescent="0.2">
      <c r="A731" s="102"/>
      <c r="B731" s="102"/>
      <c r="C731" s="102"/>
      <c r="D731" s="102"/>
      <c r="E731" s="102"/>
      <c r="F731" s="102"/>
      <c r="G731" s="102"/>
      <c r="H731" s="102"/>
      <c r="I731" s="102"/>
      <c r="J731" s="102"/>
      <c r="K731" s="102"/>
    </row>
    <row r="732" spans="1:11" ht="12.75" customHeight="1" x14ac:dyDescent="0.2">
      <c r="A732" s="102"/>
      <c r="B732" s="102"/>
      <c r="C732" s="102"/>
      <c r="D732" s="102"/>
      <c r="E732" s="102"/>
      <c r="F732" s="102"/>
      <c r="G732" s="102"/>
      <c r="H732" s="102"/>
      <c r="I732" s="102"/>
      <c r="J732" s="102"/>
      <c r="K732" s="102"/>
    </row>
    <row r="733" spans="1:11" ht="12.75" customHeight="1" x14ac:dyDescent="0.2">
      <c r="A733" s="102"/>
      <c r="B733" s="102"/>
      <c r="C733" s="102"/>
      <c r="D733" s="102"/>
      <c r="E733" s="102"/>
      <c r="F733" s="102"/>
      <c r="G733" s="102"/>
      <c r="H733" s="102"/>
      <c r="I733" s="102"/>
      <c r="J733" s="102"/>
      <c r="K733" s="102"/>
    </row>
    <row r="734" spans="1:11" ht="12.75" customHeight="1" x14ac:dyDescent="0.2">
      <c r="A734" s="102"/>
      <c r="B734" s="102"/>
      <c r="C734" s="102"/>
      <c r="D734" s="102"/>
      <c r="E734" s="102"/>
      <c r="F734" s="102"/>
      <c r="G734" s="102"/>
      <c r="H734" s="102"/>
      <c r="I734" s="102"/>
      <c r="J734" s="102"/>
      <c r="K734" s="102"/>
    </row>
    <row r="735" spans="1:11" ht="12.75" customHeight="1" x14ac:dyDescent="0.2">
      <c r="A735" s="102"/>
      <c r="B735" s="102"/>
      <c r="C735" s="102"/>
      <c r="D735" s="102"/>
      <c r="E735" s="102"/>
      <c r="F735" s="102"/>
      <c r="G735" s="102"/>
      <c r="H735" s="102"/>
      <c r="I735" s="102"/>
      <c r="J735" s="102"/>
      <c r="K735" s="102"/>
    </row>
    <row r="736" spans="1:11" ht="12.75" customHeight="1" x14ac:dyDescent="0.2">
      <c r="A736" s="102"/>
      <c r="B736" s="102"/>
      <c r="C736" s="102"/>
      <c r="D736" s="102"/>
      <c r="E736" s="102"/>
      <c r="F736" s="102"/>
      <c r="G736" s="102"/>
      <c r="H736" s="102"/>
      <c r="I736" s="102"/>
      <c r="J736" s="102"/>
      <c r="K736" s="102"/>
    </row>
    <row r="737" spans="1:11" ht="12.75" customHeight="1" x14ac:dyDescent="0.2">
      <c r="A737" s="102"/>
      <c r="B737" s="102"/>
      <c r="C737" s="102"/>
      <c r="D737" s="102"/>
      <c r="E737" s="102"/>
      <c r="F737" s="102"/>
      <c r="G737" s="102"/>
      <c r="H737" s="102"/>
      <c r="I737" s="102"/>
      <c r="J737" s="102"/>
      <c r="K737" s="102"/>
    </row>
    <row r="738" spans="1:11" ht="12.75" customHeight="1" x14ac:dyDescent="0.2">
      <c r="A738" s="102"/>
      <c r="B738" s="102"/>
      <c r="C738" s="102"/>
      <c r="D738" s="102"/>
      <c r="E738" s="102"/>
      <c r="F738" s="102"/>
      <c r="G738" s="102"/>
      <c r="H738" s="102"/>
      <c r="I738" s="102"/>
      <c r="J738" s="102"/>
      <c r="K738" s="102"/>
    </row>
    <row r="739" spans="1:11" ht="12.75" customHeight="1" x14ac:dyDescent="0.2">
      <c r="A739" s="102"/>
      <c r="B739" s="102"/>
      <c r="C739" s="102"/>
      <c r="D739" s="102"/>
      <c r="E739" s="102"/>
      <c r="F739" s="102"/>
      <c r="G739" s="102"/>
      <c r="H739" s="102"/>
      <c r="I739" s="102"/>
      <c r="J739" s="102"/>
      <c r="K739" s="102"/>
    </row>
    <row r="740" spans="1:11" ht="12.75" customHeight="1" x14ac:dyDescent="0.2">
      <c r="A740" s="102"/>
      <c r="B740" s="102"/>
      <c r="C740" s="102"/>
      <c r="D740" s="102"/>
      <c r="E740" s="102"/>
      <c r="F740" s="102"/>
      <c r="G740" s="102"/>
      <c r="H740" s="102"/>
      <c r="I740" s="102"/>
      <c r="J740" s="102"/>
      <c r="K740" s="102"/>
    </row>
    <row r="741" spans="1:11" ht="12.75" customHeight="1" x14ac:dyDescent="0.2">
      <c r="A741" s="102"/>
      <c r="B741" s="102"/>
      <c r="C741" s="102"/>
      <c r="D741" s="102"/>
      <c r="E741" s="102"/>
      <c r="F741" s="102"/>
      <c r="G741" s="102"/>
      <c r="H741" s="102"/>
      <c r="I741" s="102"/>
      <c r="J741" s="102"/>
      <c r="K741" s="102"/>
    </row>
    <row r="742" spans="1:11" ht="12.75" customHeight="1" x14ac:dyDescent="0.2">
      <c r="A742" s="102"/>
      <c r="B742" s="102"/>
      <c r="C742" s="102"/>
      <c r="D742" s="102"/>
      <c r="E742" s="102"/>
      <c r="F742" s="102"/>
      <c r="G742" s="102"/>
      <c r="H742" s="102"/>
      <c r="I742" s="102"/>
      <c r="J742" s="102"/>
      <c r="K742" s="102"/>
    </row>
    <row r="743" spans="1:11" ht="12.75" customHeight="1" x14ac:dyDescent="0.2">
      <c r="A743" s="102"/>
      <c r="B743" s="102"/>
      <c r="C743" s="102"/>
      <c r="D743" s="102"/>
      <c r="E743" s="102"/>
      <c r="F743" s="102"/>
      <c r="G743" s="102"/>
      <c r="H743" s="102"/>
      <c r="I743" s="102"/>
      <c r="J743" s="102"/>
      <c r="K743" s="102"/>
    </row>
    <row r="744" spans="1:11" ht="12.75" customHeight="1" x14ac:dyDescent="0.2">
      <c r="A744" s="102"/>
      <c r="B744" s="102"/>
      <c r="C744" s="102"/>
      <c r="D744" s="102"/>
      <c r="E744" s="102"/>
      <c r="F744" s="102"/>
      <c r="G744" s="102"/>
      <c r="H744" s="102"/>
      <c r="I744" s="102"/>
      <c r="J744" s="102"/>
      <c r="K744" s="102"/>
    </row>
    <row r="745" spans="1:11" ht="12.75" customHeight="1" x14ac:dyDescent="0.2">
      <c r="A745" s="102"/>
      <c r="B745" s="102"/>
      <c r="C745" s="102"/>
      <c r="D745" s="102"/>
      <c r="E745" s="102"/>
      <c r="F745" s="102"/>
      <c r="G745" s="102"/>
      <c r="H745" s="102"/>
      <c r="I745" s="102"/>
      <c r="J745" s="102"/>
      <c r="K745" s="102"/>
    </row>
    <row r="746" spans="1:11" ht="12.75" customHeight="1" x14ac:dyDescent="0.2">
      <c r="A746" s="102"/>
      <c r="B746" s="102"/>
      <c r="C746" s="102"/>
      <c r="D746" s="102"/>
      <c r="E746" s="102"/>
      <c r="F746" s="102"/>
      <c r="G746" s="102"/>
      <c r="H746" s="102"/>
      <c r="I746" s="102"/>
      <c r="J746" s="102"/>
      <c r="K746" s="102"/>
    </row>
    <row r="747" spans="1:11" ht="12.75" customHeight="1" x14ac:dyDescent="0.2">
      <c r="A747" s="102"/>
      <c r="B747" s="102"/>
      <c r="C747" s="102"/>
      <c r="D747" s="102"/>
      <c r="E747" s="102"/>
      <c r="F747" s="102"/>
      <c r="G747" s="102"/>
      <c r="H747" s="102"/>
      <c r="I747" s="102"/>
      <c r="J747" s="102"/>
      <c r="K747" s="102"/>
    </row>
    <row r="748" spans="1:11" ht="12.75" customHeight="1" x14ac:dyDescent="0.2">
      <c r="A748" s="102"/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</row>
    <row r="749" spans="1:11" ht="12.75" customHeight="1" x14ac:dyDescent="0.2">
      <c r="A749" s="102"/>
      <c r="B749" s="102"/>
      <c r="C749" s="102"/>
      <c r="D749" s="102"/>
      <c r="E749" s="102"/>
      <c r="F749" s="102"/>
      <c r="G749" s="102"/>
      <c r="H749" s="102"/>
      <c r="I749" s="102"/>
      <c r="J749" s="102"/>
      <c r="K749" s="102"/>
    </row>
    <row r="750" spans="1:11" ht="12.75" customHeight="1" x14ac:dyDescent="0.2">
      <c r="A750" s="102"/>
      <c r="B750" s="102"/>
      <c r="C750" s="102"/>
      <c r="D750" s="102"/>
      <c r="E750" s="102"/>
      <c r="F750" s="102"/>
      <c r="G750" s="102"/>
      <c r="H750" s="102"/>
      <c r="I750" s="102"/>
      <c r="J750" s="102"/>
      <c r="K750" s="102"/>
    </row>
    <row r="751" spans="1:11" ht="12.75" customHeight="1" x14ac:dyDescent="0.2">
      <c r="A751" s="102"/>
      <c r="B751" s="102"/>
      <c r="C751" s="102"/>
      <c r="D751" s="102"/>
      <c r="E751" s="102"/>
      <c r="F751" s="102"/>
      <c r="G751" s="102"/>
      <c r="H751" s="102"/>
      <c r="I751" s="102"/>
      <c r="J751" s="102"/>
      <c r="K751" s="102"/>
    </row>
    <row r="752" spans="1:11" ht="12.75" customHeight="1" x14ac:dyDescent="0.2">
      <c r="A752" s="102"/>
      <c r="B752" s="102"/>
      <c r="C752" s="102"/>
      <c r="D752" s="102"/>
      <c r="E752" s="102"/>
      <c r="F752" s="102"/>
      <c r="G752" s="102"/>
      <c r="H752" s="102"/>
      <c r="I752" s="102"/>
      <c r="J752" s="102"/>
      <c r="K752" s="102"/>
    </row>
    <row r="753" spans="1:11" ht="12.75" customHeight="1" x14ac:dyDescent="0.2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</row>
    <row r="754" spans="1:11" ht="12.75" customHeight="1" x14ac:dyDescent="0.2">
      <c r="A754" s="102"/>
      <c r="B754" s="102"/>
      <c r="C754" s="102"/>
      <c r="D754" s="102"/>
      <c r="E754" s="102"/>
      <c r="F754" s="102"/>
      <c r="G754" s="102"/>
      <c r="H754" s="102"/>
      <c r="I754" s="102"/>
      <c r="J754" s="102"/>
      <c r="K754" s="102"/>
    </row>
    <row r="755" spans="1:11" ht="12.75" customHeight="1" x14ac:dyDescent="0.2">
      <c r="A755" s="102"/>
      <c r="B755" s="102"/>
      <c r="C755" s="102"/>
      <c r="D755" s="102"/>
      <c r="E755" s="102"/>
      <c r="F755" s="102"/>
      <c r="G755" s="102"/>
      <c r="H755" s="102"/>
      <c r="I755" s="102"/>
      <c r="J755" s="102"/>
      <c r="K755" s="102"/>
    </row>
    <row r="756" spans="1:11" ht="12.75" customHeight="1" x14ac:dyDescent="0.2">
      <c r="A756" s="102"/>
      <c r="B756" s="102"/>
      <c r="C756" s="102"/>
      <c r="D756" s="102"/>
      <c r="E756" s="102"/>
      <c r="F756" s="102"/>
      <c r="G756" s="102"/>
      <c r="H756" s="102"/>
      <c r="I756" s="102"/>
      <c r="J756" s="102"/>
      <c r="K756" s="102"/>
    </row>
    <row r="757" spans="1:11" ht="12.75" customHeight="1" x14ac:dyDescent="0.2">
      <c r="A757" s="102"/>
      <c r="B757" s="102"/>
      <c r="C757" s="102"/>
      <c r="D757" s="102"/>
      <c r="E757" s="102"/>
      <c r="F757" s="102"/>
      <c r="G757" s="102"/>
      <c r="H757" s="102"/>
      <c r="I757" s="102"/>
      <c r="J757" s="102"/>
      <c r="K757" s="102"/>
    </row>
    <row r="758" spans="1:11" ht="12.75" customHeight="1" x14ac:dyDescent="0.2">
      <c r="A758" s="102"/>
      <c r="B758" s="102"/>
      <c r="C758" s="102"/>
      <c r="D758" s="102"/>
      <c r="E758" s="102"/>
      <c r="F758" s="102"/>
      <c r="G758" s="102"/>
      <c r="H758" s="102"/>
      <c r="I758" s="102"/>
      <c r="J758" s="102"/>
      <c r="K758" s="102"/>
    </row>
    <row r="759" spans="1:11" ht="12.75" customHeight="1" x14ac:dyDescent="0.2">
      <c r="A759" s="102"/>
      <c r="B759" s="102"/>
      <c r="C759" s="102"/>
      <c r="D759" s="102"/>
      <c r="E759" s="102"/>
      <c r="F759" s="102"/>
      <c r="G759" s="102"/>
      <c r="H759" s="102"/>
      <c r="I759" s="102"/>
      <c r="J759" s="102"/>
      <c r="K759" s="102"/>
    </row>
    <row r="760" spans="1:11" ht="12.75" customHeight="1" x14ac:dyDescent="0.2">
      <c r="A760" s="102"/>
      <c r="B760" s="102"/>
      <c r="C760" s="102"/>
      <c r="D760" s="102"/>
      <c r="E760" s="102"/>
      <c r="F760" s="102"/>
      <c r="G760" s="102"/>
      <c r="H760" s="102"/>
      <c r="I760" s="102"/>
      <c r="J760" s="102"/>
      <c r="K760" s="102"/>
    </row>
    <row r="761" spans="1:11" ht="12.75" customHeight="1" x14ac:dyDescent="0.2">
      <c r="A761" s="102"/>
      <c r="B761" s="102"/>
      <c r="C761" s="102"/>
      <c r="D761" s="102"/>
      <c r="E761" s="102"/>
      <c r="F761" s="102"/>
      <c r="G761" s="102"/>
      <c r="H761" s="102"/>
      <c r="I761" s="102"/>
      <c r="J761" s="102"/>
      <c r="K761" s="102"/>
    </row>
    <row r="762" spans="1:11" ht="12.75" customHeight="1" x14ac:dyDescent="0.2">
      <c r="A762" s="102"/>
      <c r="B762" s="102"/>
      <c r="C762" s="102"/>
      <c r="D762" s="102"/>
      <c r="E762" s="102"/>
      <c r="F762" s="102"/>
      <c r="G762" s="102"/>
      <c r="H762" s="102"/>
      <c r="I762" s="102"/>
      <c r="J762" s="102"/>
      <c r="K762" s="102"/>
    </row>
    <row r="763" spans="1:11" ht="12.75" customHeight="1" x14ac:dyDescent="0.2">
      <c r="A763" s="102"/>
      <c r="B763" s="102"/>
      <c r="C763" s="102"/>
      <c r="D763" s="102"/>
      <c r="E763" s="102"/>
      <c r="F763" s="102"/>
      <c r="G763" s="102"/>
      <c r="H763" s="102"/>
      <c r="I763" s="102"/>
      <c r="J763" s="102"/>
      <c r="K763" s="102"/>
    </row>
    <row r="764" spans="1:11" ht="12.75" customHeight="1" x14ac:dyDescent="0.2">
      <c r="A764" s="102"/>
      <c r="B764" s="102"/>
      <c r="C764" s="102"/>
      <c r="D764" s="102"/>
      <c r="E764" s="102"/>
      <c r="F764" s="102"/>
      <c r="G764" s="102"/>
      <c r="H764" s="102"/>
      <c r="I764" s="102"/>
      <c r="J764" s="102"/>
      <c r="K764" s="102"/>
    </row>
    <row r="765" spans="1:11" ht="12.75" customHeight="1" x14ac:dyDescent="0.2">
      <c r="A765" s="102"/>
      <c r="B765" s="102"/>
      <c r="C765" s="102"/>
      <c r="D765" s="102"/>
      <c r="E765" s="102"/>
      <c r="F765" s="102"/>
      <c r="G765" s="102"/>
      <c r="H765" s="102"/>
      <c r="I765" s="102"/>
      <c r="J765" s="102"/>
      <c r="K765" s="102"/>
    </row>
    <row r="766" spans="1:11" ht="12.75" customHeight="1" x14ac:dyDescent="0.2">
      <c r="A766" s="102"/>
      <c r="B766" s="102"/>
      <c r="C766" s="102"/>
      <c r="D766" s="102"/>
      <c r="E766" s="102"/>
      <c r="F766" s="102"/>
      <c r="G766" s="102"/>
      <c r="H766" s="102"/>
      <c r="I766" s="102"/>
      <c r="J766" s="102"/>
      <c r="K766" s="102"/>
    </row>
    <row r="767" spans="1:11" ht="12.75" customHeight="1" x14ac:dyDescent="0.2">
      <c r="A767" s="102"/>
      <c r="B767" s="102"/>
      <c r="C767" s="102"/>
      <c r="D767" s="102"/>
      <c r="E767" s="102"/>
      <c r="F767" s="102"/>
      <c r="G767" s="102"/>
      <c r="H767" s="102"/>
      <c r="I767" s="102"/>
      <c r="J767" s="102"/>
      <c r="K767" s="102"/>
    </row>
    <row r="768" spans="1:11" ht="12.75" customHeight="1" x14ac:dyDescent="0.2">
      <c r="A768" s="102"/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</row>
    <row r="769" spans="1:11" ht="12.75" customHeight="1" x14ac:dyDescent="0.2">
      <c r="A769" s="102"/>
      <c r="B769" s="102"/>
      <c r="C769" s="102"/>
      <c r="D769" s="102"/>
      <c r="E769" s="102"/>
      <c r="F769" s="102"/>
      <c r="G769" s="102"/>
      <c r="H769" s="102"/>
      <c r="I769" s="102"/>
      <c r="J769" s="102"/>
      <c r="K769" s="102"/>
    </row>
    <row r="770" spans="1:11" ht="12.75" customHeight="1" x14ac:dyDescent="0.2">
      <c r="A770" s="102"/>
      <c r="B770" s="102"/>
      <c r="C770" s="102"/>
      <c r="D770" s="102"/>
      <c r="E770" s="102"/>
      <c r="F770" s="102"/>
      <c r="G770" s="102"/>
      <c r="H770" s="102"/>
      <c r="I770" s="102"/>
      <c r="J770" s="102"/>
      <c r="K770" s="102"/>
    </row>
    <row r="771" spans="1:11" ht="12.75" customHeight="1" x14ac:dyDescent="0.2">
      <c r="A771" s="102"/>
      <c r="B771" s="102"/>
      <c r="C771" s="102"/>
      <c r="D771" s="102"/>
      <c r="E771" s="102"/>
      <c r="F771" s="102"/>
      <c r="G771" s="102"/>
      <c r="H771" s="102"/>
      <c r="I771" s="102"/>
      <c r="J771" s="102"/>
      <c r="K771" s="102"/>
    </row>
    <row r="772" spans="1:11" ht="12.75" customHeight="1" x14ac:dyDescent="0.2">
      <c r="A772" s="102"/>
      <c r="B772" s="102"/>
      <c r="C772" s="102"/>
      <c r="D772" s="102"/>
      <c r="E772" s="102"/>
      <c r="F772" s="102"/>
      <c r="G772" s="102"/>
      <c r="H772" s="102"/>
      <c r="I772" s="102"/>
      <c r="J772" s="102"/>
      <c r="K772" s="102"/>
    </row>
    <row r="773" spans="1:11" ht="12.75" customHeight="1" x14ac:dyDescent="0.2">
      <c r="A773" s="102"/>
      <c r="B773" s="102"/>
      <c r="C773" s="102"/>
      <c r="D773" s="102"/>
      <c r="E773" s="102"/>
      <c r="F773" s="102"/>
      <c r="G773" s="102"/>
      <c r="H773" s="102"/>
      <c r="I773" s="102"/>
      <c r="J773" s="102"/>
      <c r="K773" s="102"/>
    </row>
    <row r="774" spans="1:11" ht="12.75" customHeight="1" x14ac:dyDescent="0.2">
      <c r="A774" s="102"/>
      <c r="B774" s="102"/>
      <c r="C774" s="102"/>
      <c r="D774" s="102"/>
      <c r="E774" s="102"/>
      <c r="F774" s="102"/>
      <c r="G774" s="102"/>
      <c r="H774" s="102"/>
      <c r="I774" s="102"/>
      <c r="J774" s="102"/>
      <c r="K774" s="102"/>
    </row>
    <row r="775" spans="1:11" ht="12.75" customHeight="1" x14ac:dyDescent="0.2">
      <c r="A775" s="102"/>
      <c r="B775" s="102"/>
      <c r="C775" s="102"/>
      <c r="D775" s="102"/>
      <c r="E775" s="102"/>
      <c r="F775" s="102"/>
      <c r="G775" s="102"/>
      <c r="H775" s="102"/>
      <c r="I775" s="102"/>
      <c r="J775" s="102"/>
      <c r="K775" s="102"/>
    </row>
    <row r="776" spans="1:11" ht="12.75" customHeight="1" x14ac:dyDescent="0.2">
      <c r="A776" s="102"/>
      <c r="B776" s="102"/>
      <c r="C776" s="102"/>
      <c r="D776" s="102"/>
      <c r="E776" s="102"/>
      <c r="F776" s="102"/>
      <c r="G776" s="102"/>
      <c r="H776" s="102"/>
      <c r="I776" s="102"/>
      <c r="J776" s="102"/>
      <c r="K776" s="102"/>
    </row>
    <row r="777" spans="1:11" ht="12.75" customHeight="1" x14ac:dyDescent="0.2">
      <c r="A777" s="102"/>
      <c r="B777" s="102"/>
      <c r="C777" s="102"/>
      <c r="D777" s="102"/>
      <c r="E777" s="102"/>
      <c r="F777" s="102"/>
      <c r="G777" s="102"/>
      <c r="H777" s="102"/>
      <c r="I777" s="102"/>
      <c r="J777" s="102"/>
      <c r="K777" s="102"/>
    </row>
    <row r="778" spans="1:11" ht="12.75" customHeight="1" x14ac:dyDescent="0.2">
      <c r="A778" s="102"/>
      <c r="B778" s="102"/>
      <c r="C778" s="102"/>
      <c r="D778" s="102"/>
      <c r="E778" s="102"/>
      <c r="F778" s="102"/>
      <c r="G778" s="102"/>
      <c r="H778" s="102"/>
      <c r="I778" s="102"/>
      <c r="J778" s="102"/>
      <c r="K778" s="102"/>
    </row>
    <row r="779" spans="1:11" ht="12.75" customHeight="1" x14ac:dyDescent="0.2">
      <c r="A779" s="102"/>
      <c r="B779" s="102"/>
      <c r="C779" s="102"/>
      <c r="D779" s="102"/>
      <c r="E779" s="102"/>
      <c r="F779" s="102"/>
      <c r="G779" s="102"/>
      <c r="H779" s="102"/>
      <c r="I779" s="102"/>
      <c r="J779" s="102"/>
      <c r="K779" s="102"/>
    </row>
    <row r="780" spans="1:11" ht="12.75" customHeight="1" x14ac:dyDescent="0.2">
      <c r="A780" s="102"/>
      <c r="B780" s="102"/>
      <c r="C780" s="102"/>
      <c r="D780" s="102"/>
      <c r="E780" s="102"/>
      <c r="F780" s="102"/>
      <c r="G780" s="102"/>
      <c r="H780" s="102"/>
      <c r="I780" s="102"/>
      <c r="J780" s="102"/>
      <c r="K780" s="102"/>
    </row>
    <row r="781" spans="1:11" ht="12.75" customHeight="1" x14ac:dyDescent="0.2">
      <c r="A781" s="102"/>
      <c r="B781" s="102"/>
      <c r="C781" s="102"/>
      <c r="D781" s="102"/>
      <c r="E781" s="102"/>
      <c r="F781" s="102"/>
      <c r="G781" s="102"/>
      <c r="H781" s="102"/>
      <c r="I781" s="102"/>
      <c r="J781" s="102"/>
      <c r="K781" s="102"/>
    </row>
    <row r="782" spans="1:11" ht="12.75" customHeight="1" x14ac:dyDescent="0.2">
      <c r="A782" s="102"/>
      <c r="B782" s="102"/>
      <c r="C782" s="102"/>
      <c r="D782" s="102"/>
      <c r="E782" s="102"/>
      <c r="F782" s="102"/>
      <c r="G782" s="102"/>
      <c r="H782" s="102"/>
      <c r="I782" s="102"/>
      <c r="J782" s="102"/>
      <c r="K782" s="102"/>
    </row>
    <row r="783" spans="1:11" ht="12.75" customHeight="1" x14ac:dyDescent="0.2">
      <c r="A783" s="102"/>
      <c r="B783" s="102"/>
      <c r="C783" s="102"/>
      <c r="D783" s="102"/>
      <c r="E783" s="102"/>
      <c r="F783" s="102"/>
      <c r="G783" s="102"/>
      <c r="H783" s="102"/>
      <c r="I783" s="102"/>
      <c r="J783" s="102"/>
      <c r="K783" s="102"/>
    </row>
    <row r="784" spans="1:11" ht="12.75" customHeight="1" x14ac:dyDescent="0.2">
      <c r="A784" s="102"/>
      <c r="B784" s="102"/>
      <c r="C784" s="102"/>
      <c r="D784" s="102"/>
      <c r="E784" s="102"/>
      <c r="F784" s="102"/>
      <c r="G784" s="102"/>
      <c r="H784" s="102"/>
      <c r="I784" s="102"/>
      <c r="J784" s="102"/>
      <c r="K784" s="102"/>
    </row>
    <row r="785" spans="1:11" ht="12.75" customHeight="1" x14ac:dyDescent="0.2">
      <c r="A785" s="102"/>
      <c r="B785" s="102"/>
      <c r="C785" s="102"/>
      <c r="D785" s="102"/>
      <c r="E785" s="102"/>
      <c r="F785" s="102"/>
      <c r="G785" s="102"/>
      <c r="H785" s="102"/>
      <c r="I785" s="102"/>
      <c r="J785" s="102"/>
      <c r="K785" s="102"/>
    </row>
    <row r="786" spans="1:11" ht="12.75" customHeight="1" x14ac:dyDescent="0.2">
      <c r="A786" s="102"/>
      <c r="B786" s="102"/>
      <c r="C786" s="102"/>
      <c r="D786" s="102"/>
      <c r="E786" s="102"/>
      <c r="F786" s="102"/>
      <c r="G786" s="102"/>
      <c r="H786" s="102"/>
      <c r="I786" s="102"/>
      <c r="J786" s="102"/>
      <c r="K786" s="102"/>
    </row>
    <row r="787" spans="1:11" ht="12.75" customHeight="1" x14ac:dyDescent="0.2">
      <c r="A787" s="102"/>
      <c r="B787" s="102"/>
      <c r="C787" s="102"/>
      <c r="D787" s="102"/>
      <c r="E787" s="102"/>
      <c r="F787" s="102"/>
      <c r="G787" s="102"/>
      <c r="H787" s="102"/>
      <c r="I787" s="102"/>
      <c r="J787" s="102"/>
      <c r="K787" s="102"/>
    </row>
    <row r="788" spans="1:11" ht="12.75" customHeight="1" x14ac:dyDescent="0.2">
      <c r="A788" s="102"/>
      <c r="B788" s="102"/>
      <c r="C788" s="102"/>
      <c r="D788" s="102"/>
      <c r="E788" s="102"/>
      <c r="F788" s="102"/>
      <c r="G788" s="102"/>
      <c r="H788" s="102"/>
      <c r="I788" s="102"/>
      <c r="J788" s="102"/>
      <c r="K788" s="102"/>
    </row>
    <row r="789" spans="1:11" ht="12.75" customHeight="1" x14ac:dyDescent="0.2">
      <c r="A789" s="102"/>
      <c r="B789" s="102"/>
      <c r="C789" s="102"/>
      <c r="D789" s="102"/>
      <c r="E789" s="102"/>
      <c r="F789" s="102"/>
      <c r="G789" s="102"/>
      <c r="H789" s="102"/>
      <c r="I789" s="102"/>
      <c r="J789" s="102"/>
      <c r="K789" s="102"/>
    </row>
    <row r="790" spans="1:11" ht="12.75" customHeight="1" x14ac:dyDescent="0.2">
      <c r="A790" s="102"/>
      <c r="B790" s="102"/>
      <c r="C790" s="102"/>
      <c r="D790" s="102"/>
      <c r="E790" s="102"/>
      <c r="F790" s="102"/>
      <c r="G790" s="102"/>
      <c r="H790" s="102"/>
      <c r="I790" s="102"/>
      <c r="J790" s="102"/>
      <c r="K790" s="102"/>
    </row>
    <row r="791" spans="1:11" ht="12.75" customHeight="1" x14ac:dyDescent="0.2">
      <c r="A791" s="102"/>
      <c r="B791" s="102"/>
      <c r="C791" s="102"/>
      <c r="D791" s="102"/>
      <c r="E791" s="102"/>
      <c r="F791" s="102"/>
      <c r="G791" s="102"/>
      <c r="H791" s="102"/>
      <c r="I791" s="102"/>
      <c r="J791" s="102"/>
      <c r="K791" s="102"/>
    </row>
    <row r="792" spans="1:11" ht="12.75" customHeight="1" x14ac:dyDescent="0.2">
      <c r="A792" s="102"/>
      <c r="B792" s="102"/>
      <c r="C792" s="102"/>
      <c r="D792" s="102"/>
      <c r="E792" s="102"/>
      <c r="F792" s="102"/>
      <c r="G792" s="102"/>
      <c r="H792" s="102"/>
      <c r="I792" s="102"/>
      <c r="J792" s="102"/>
      <c r="K792" s="102"/>
    </row>
    <row r="793" spans="1:11" ht="12.75" customHeight="1" x14ac:dyDescent="0.2">
      <c r="A793" s="102"/>
      <c r="B793" s="102"/>
      <c r="C793" s="102"/>
      <c r="D793" s="102"/>
      <c r="E793" s="102"/>
      <c r="F793" s="102"/>
      <c r="G793" s="102"/>
      <c r="H793" s="102"/>
      <c r="I793" s="102"/>
      <c r="J793" s="102"/>
      <c r="K793" s="102"/>
    </row>
    <row r="794" spans="1:11" ht="12.75" customHeight="1" x14ac:dyDescent="0.2">
      <c r="A794" s="102"/>
      <c r="B794" s="102"/>
      <c r="C794" s="102"/>
      <c r="D794" s="102"/>
      <c r="E794" s="102"/>
      <c r="F794" s="102"/>
      <c r="G794" s="102"/>
      <c r="H794" s="102"/>
      <c r="I794" s="102"/>
      <c r="J794" s="102"/>
      <c r="K794" s="102"/>
    </row>
    <row r="795" spans="1:11" ht="12.75" customHeight="1" x14ac:dyDescent="0.2">
      <c r="A795" s="102"/>
      <c r="B795" s="102"/>
      <c r="C795" s="102"/>
      <c r="D795" s="102"/>
      <c r="E795" s="102"/>
      <c r="F795" s="102"/>
      <c r="G795" s="102"/>
      <c r="H795" s="102"/>
      <c r="I795" s="102"/>
      <c r="J795" s="102"/>
      <c r="K795" s="102"/>
    </row>
    <row r="796" spans="1:11" ht="12.75" customHeight="1" x14ac:dyDescent="0.2">
      <c r="A796" s="102"/>
      <c r="B796" s="102"/>
      <c r="C796" s="102"/>
      <c r="D796" s="102"/>
      <c r="E796" s="102"/>
      <c r="F796" s="102"/>
      <c r="G796" s="102"/>
      <c r="H796" s="102"/>
      <c r="I796" s="102"/>
      <c r="J796" s="102"/>
      <c r="K796" s="102"/>
    </row>
    <row r="797" spans="1:11" ht="12.75" customHeight="1" x14ac:dyDescent="0.2">
      <c r="A797" s="102"/>
      <c r="B797" s="102"/>
      <c r="C797" s="102"/>
      <c r="D797" s="102"/>
      <c r="E797" s="102"/>
      <c r="F797" s="102"/>
      <c r="G797" s="102"/>
      <c r="H797" s="102"/>
      <c r="I797" s="102"/>
      <c r="J797" s="102"/>
      <c r="K797" s="102"/>
    </row>
    <row r="798" spans="1:11" ht="12.75" customHeight="1" x14ac:dyDescent="0.2">
      <c r="A798" s="102"/>
      <c r="B798" s="102"/>
      <c r="C798" s="102"/>
      <c r="D798" s="102"/>
      <c r="E798" s="102"/>
      <c r="F798" s="102"/>
      <c r="G798" s="102"/>
      <c r="H798" s="102"/>
      <c r="I798" s="102"/>
      <c r="J798" s="102"/>
      <c r="K798" s="102"/>
    </row>
    <row r="799" spans="1:11" ht="12.75" customHeight="1" x14ac:dyDescent="0.2">
      <c r="A799" s="102"/>
      <c r="B799" s="102"/>
      <c r="C799" s="102"/>
      <c r="D799" s="102"/>
      <c r="E799" s="102"/>
      <c r="F799" s="102"/>
      <c r="G799" s="102"/>
      <c r="H799" s="102"/>
      <c r="I799" s="102"/>
      <c r="J799" s="102"/>
      <c r="K799" s="102"/>
    </row>
    <row r="800" spans="1:11" ht="12.75" customHeight="1" x14ac:dyDescent="0.2">
      <c r="A800" s="102"/>
      <c r="B800" s="102"/>
      <c r="C800" s="102"/>
      <c r="D800" s="102"/>
      <c r="E800" s="102"/>
      <c r="F800" s="102"/>
      <c r="G800" s="102"/>
      <c r="H800" s="102"/>
      <c r="I800" s="102"/>
      <c r="J800" s="102"/>
      <c r="K800" s="102"/>
    </row>
    <row r="801" spans="1:11" ht="12.75" customHeight="1" x14ac:dyDescent="0.2">
      <c r="A801" s="102"/>
      <c r="B801" s="102"/>
      <c r="C801" s="102"/>
      <c r="D801" s="102"/>
      <c r="E801" s="102"/>
      <c r="F801" s="102"/>
      <c r="G801" s="102"/>
      <c r="H801" s="102"/>
      <c r="I801" s="102"/>
      <c r="J801" s="102"/>
      <c r="K801" s="102"/>
    </row>
    <row r="802" spans="1:11" ht="12.75" customHeight="1" x14ac:dyDescent="0.2">
      <c r="A802" s="102"/>
      <c r="B802" s="102"/>
      <c r="C802" s="102"/>
      <c r="D802" s="102"/>
      <c r="E802" s="102"/>
      <c r="F802" s="102"/>
      <c r="G802" s="102"/>
      <c r="H802" s="102"/>
      <c r="I802" s="102"/>
      <c r="J802" s="102"/>
      <c r="K802" s="102"/>
    </row>
    <row r="803" spans="1:11" ht="12.75" customHeight="1" x14ac:dyDescent="0.2">
      <c r="A803" s="102"/>
      <c r="B803" s="102"/>
      <c r="C803" s="102"/>
      <c r="D803" s="102"/>
      <c r="E803" s="102"/>
      <c r="F803" s="102"/>
      <c r="G803" s="102"/>
      <c r="H803" s="102"/>
      <c r="I803" s="102"/>
      <c r="J803" s="102"/>
      <c r="K803" s="102"/>
    </row>
    <row r="804" spans="1:11" ht="12.75" customHeight="1" x14ac:dyDescent="0.2">
      <c r="A804" s="102"/>
      <c r="B804" s="102"/>
      <c r="C804" s="102"/>
      <c r="D804" s="102"/>
      <c r="E804" s="102"/>
      <c r="F804" s="102"/>
      <c r="G804" s="102"/>
      <c r="H804" s="102"/>
      <c r="I804" s="102"/>
      <c r="J804" s="102"/>
      <c r="K804" s="102"/>
    </row>
    <row r="805" spans="1:11" ht="12.75" customHeight="1" x14ac:dyDescent="0.2">
      <c r="A805" s="102"/>
      <c r="B805" s="102"/>
      <c r="C805" s="102"/>
      <c r="D805" s="102"/>
      <c r="E805" s="102"/>
      <c r="F805" s="102"/>
      <c r="G805" s="102"/>
      <c r="H805" s="102"/>
      <c r="I805" s="102"/>
      <c r="J805" s="102"/>
      <c r="K805" s="102"/>
    </row>
    <row r="806" spans="1:11" ht="12.75" customHeight="1" x14ac:dyDescent="0.2">
      <c r="A806" s="102"/>
      <c r="B806" s="102"/>
      <c r="C806" s="102"/>
      <c r="D806" s="102"/>
      <c r="E806" s="102"/>
      <c r="F806" s="102"/>
      <c r="G806" s="102"/>
      <c r="H806" s="102"/>
      <c r="I806" s="102"/>
      <c r="J806" s="102"/>
      <c r="K806" s="102"/>
    </row>
    <row r="807" spans="1:11" ht="12.75" customHeight="1" x14ac:dyDescent="0.2">
      <c r="A807" s="102"/>
      <c r="B807" s="102"/>
      <c r="C807" s="102"/>
      <c r="D807" s="102"/>
      <c r="E807" s="102"/>
      <c r="F807" s="102"/>
      <c r="G807" s="102"/>
      <c r="H807" s="102"/>
      <c r="I807" s="102"/>
      <c r="J807" s="102"/>
      <c r="K807" s="102"/>
    </row>
    <row r="808" spans="1:11" ht="12.75" customHeight="1" x14ac:dyDescent="0.2">
      <c r="A808" s="102"/>
      <c r="B808" s="102"/>
      <c r="C808" s="102"/>
      <c r="D808" s="102"/>
      <c r="E808" s="102"/>
      <c r="F808" s="102"/>
      <c r="G808" s="102"/>
      <c r="H808" s="102"/>
      <c r="I808" s="102"/>
      <c r="J808" s="102"/>
      <c r="K808" s="102"/>
    </row>
    <row r="809" spans="1:11" ht="12.75" customHeight="1" x14ac:dyDescent="0.2">
      <c r="A809" s="102"/>
      <c r="B809" s="102"/>
      <c r="C809" s="102"/>
      <c r="D809" s="102"/>
      <c r="E809" s="102"/>
      <c r="F809" s="102"/>
      <c r="G809" s="102"/>
      <c r="H809" s="102"/>
      <c r="I809" s="102"/>
      <c r="J809" s="102"/>
      <c r="K809" s="102"/>
    </row>
    <row r="810" spans="1:11" ht="12.75" customHeight="1" x14ac:dyDescent="0.2">
      <c r="A810" s="102"/>
      <c r="B810" s="102"/>
      <c r="C810" s="102"/>
      <c r="D810" s="102"/>
      <c r="E810" s="102"/>
      <c r="F810" s="102"/>
      <c r="G810" s="102"/>
      <c r="H810" s="102"/>
      <c r="I810" s="102"/>
      <c r="J810" s="102"/>
      <c r="K810" s="102"/>
    </row>
    <row r="811" spans="1:11" ht="12.75" customHeight="1" x14ac:dyDescent="0.2">
      <c r="A811" s="102"/>
      <c r="B811" s="102"/>
      <c r="C811" s="102"/>
      <c r="D811" s="102"/>
      <c r="E811" s="102"/>
      <c r="F811" s="102"/>
      <c r="G811" s="102"/>
      <c r="H811" s="102"/>
      <c r="I811" s="102"/>
      <c r="J811" s="102"/>
      <c r="K811" s="102"/>
    </row>
    <row r="812" spans="1:11" ht="12.75" customHeight="1" x14ac:dyDescent="0.2">
      <c r="A812" s="102"/>
      <c r="B812" s="102"/>
      <c r="C812" s="102"/>
      <c r="D812" s="102"/>
      <c r="E812" s="102"/>
      <c r="F812" s="102"/>
      <c r="G812" s="102"/>
      <c r="H812" s="102"/>
      <c r="I812" s="102"/>
      <c r="J812" s="102"/>
      <c r="K812" s="102"/>
    </row>
    <row r="813" spans="1:11" ht="12.75" customHeight="1" x14ac:dyDescent="0.2">
      <c r="A813" s="102"/>
      <c r="B813" s="102"/>
      <c r="C813" s="102"/>
      <c r="D813" s="102"/>
      <c r="E813" s="102"/>
      <c r="F813" s="102"/>
      <c r="G813" s="102"/>
      <c r="H813" s="102"/>
      <c r="I813" s="102"/>
      <c r="J813" s="102"/>
      <c r="K813" s="102"/>
    </row>
    <row r="814" spans="1:11" ht="12.75" customHeight="1" x14ac:dyDescent="0.2">
      <c r="A814" s="102"/>
      <c r="B814" s="102"/>
      <c r="C814" s="102"/>
      <c r="D814" s="102"/>
      <c r="E814" s="102"/>
      <c r="F814" s="102"/>
      <c r="G814" s="102"/>
      <c r="H814" s="102"/>
      <c r="I814" s="102"/>
      <c r="J814" s="102"/>
      <c r="K814" s="102"/>
    </row>
    <row r="815" spans="1:11" ht="12.75" customHeight="1" x14ac:dyDescent="0.2">
      <c r="A815" s="102"/>
      <c r="B815" s="102"/>
      <c r="C815" s="102"/>
      <c r="D815" s="102"/>
      <c r="E815" s="102"/>
      <c r="F815" s="102"/>
      <c r="G815" s="102"/>
      <c r="H815" s="102"/>
      <c r="I815" s="102"/>
      <c r="J815" s="102"/>
      <c r="K815" s="102"/>
    </row>
    <row r="816" spans="1:11" ht="12.75" customHeight="1" x14ac:dyDescent="0.2">
      <c r="A816" s="102"/>
      <c r="B816" s="102"/>
      <c r="C816" s="102"/>
      <c r="D816" s="102"/>
      <c r="E816" s="102"/>
      <c r="F816" s="102"/>
      <c r="G816" s="102"/>
      <c r="H816" s="102"/>
      <c r="I816" s="102"/>
      <c r="J816" s="102"/>
      <c r="K816" s="102"/>
    </row>
    <row r="817" spans="1:11" ht="12.75" customHeight="1" x14ac:dyDescent="0.2">
      <c r="A817" s="102"/>
      <c r="B817" s="102"/>
      <c r="C817" s="102"/>
      <c r="D817" s="102"/>
      <c r="E817" s="102"/>
      <c r="F817" s="102"/>
      <c r="G817" s="102"/>
      <c r="H817" s="102"/>
      <c r="I817" s="102"/>
      <c r="J817" s="102"/>
      <c r="K817" s="102"/>
    </row>
    <row r="818" spans="1:11" ht="12.75" customHeight="1" x14ac:dyDescent="0.2">
      <c r="A818" s="102"/>
      <c r="B818" s="102"/>
      <c r="C818" s="102"/>
      <c r="D818" s="102"/>
      <c r="E818" s="102"/>
      <c r="F818" s="102"/>
      <c r="G818" s="102"/>
      <c r="H818" s="102"/>
      <c r="I818" s="102"/>
      <c r="J818" s="102"/>
      <c r="K818" s="102"/>
    </row>
    <row r="819" spans="1:11" ht="12.75" customHeight="1" x14ac:dyDescent="0.2">
      <c r="A819" s="102"/>
      <c r="B819" s="102"/>
      <c r="C819" s="102"/>
      <c r="D819" s="102"/>
      <c r="E819" s="102"/>
      <c r="F819" s="102"/>
      <c r="G819" s="102"/>
      <c r="H819" s="102"/>
      <c r="I819" s="102"/>
      <c r="J819" s="102"/>
      <c r="K819" s="102"/>
    </row>
    <row r="820" spans="1:11" ht="12.75" customHeight="1" x14ac:dyDescent="0.2">
      <c r="A820" s="102"/>
      <c r="B820" s="102"/>
      <c r="C820" s="102"/>
      <c r="D820" s="102"/>
      <c r="E820" s="102"/>
      <c r="F820" s="102"/>
      <c r="G820" s="102"/>
      <c r="H820" s="102"/>
      <c r="I820" s="102"/>
      <c r="J820" s="102"/>
      <c r="K820" s="102"/>
    </row>
    <row r="821" spans="1:11" ht="12.75" customHeight="1" x14ac:dyDescent="0.2">
      <c r="A821" s="102"/>
      <c r="B821" s="102"/>
      <c r="C821" s="102"/>
      <c r="D821" s="102"/>
      <c r="E821" s="102"/>
      <c r="F821" s="102"/>
      <c r="G821" s="102"/>
      <c r="H821" s="102"/>
      <c r="I821" s="102"/>
      <c r="J821" s="102"/>
      <c r="K821" s="102"/>
    </row>
    <row r="822" spans="1:11" ht="12.75" customHeight="1" x14ac:dyDescent="0.2">
      <c r="A822" s="102"/>
      <c r="B822" s="102"/>
      <c r="C822" s="102"/>
      <c r="D822" s="102"/>
      <c r="E822" s="102"/>
      <c r="F822" s="102"/>
      <c r="G822" s="102"/>
      <c r="H822" s="102"/>
      <c r="I822" s="102"/>
      <c r="J822" s="102"/>
      <c r="K822" s="102"/>
    </row>
    <row r="823" spans="1:11" ht="12.75" customHeight="1" x14ac:dyDescent="0.2">
      <c r="A823" s="102"/>
      <c r="B823" s="102"/>
      <c r="C823" s="102"/>
      <c r="D823" s="102"/>
      <c r="E823" s="102"/>
      <c r="F823" s="102"/>
      <c r="G823" s="102"/>
      <c r="H823" s="102"/>
      <c r="I823" s="102"/>
      <c r="J823" s="102"/>
      <c r="K823" s="102"/>
    </row>
    <row r="824" spans="1:11" ht="12.75" customHeight="1" x14ac:dyDescent="0.2">
      <c r="A824" s="102"/>
      <c r="B824" s="102"/>
      <c r="C824" s="102"/>
      <c r="D824" s="102"/>
      <c r="E824" s="102"/>
      <c r="F824" s="102"/>
      <c r="G824" s="102"/>
      <c r="H824" s="102"/>
      <c r="I824" s="102"/>
      <c r="J824" s="102"/>
      <c r="K824" s="102"/>
    </row>
    <row r="825" spans="1:11" ht="12.75" customHeight="1" x14ac:dyDescent="0.2">
      <c r="A825" s="102"/>
      <c r="B825" s="102"/>
      <c r="C825" s="102"/>
      <c r="D825" s="102"/>
      <c r="E825" s="102"/>
      <c r="F825" s="102"/>
      <c r="G825" s="102"/>
      <c r="H825" s="102"/>
      <c r="I825" s="102"/>
      <c r="J825" s="102"/>
      <c r="K825" s="102"/>
    </row>
    <row r="826" spans="1:11" ht="12.75" customHeight="1" x14ac:dyDescent="0.2">
      <c r="A826" s="102"/>
      <c r="B826" s="102"/>
      <c r="C826" s="102"/>
      <c r="D826" s="102"/>
      <c r="E826" s="102"/>
      <c r="F826" s="102"/>
      <c r="G826" s="102"/>
      <c r="H826" s="102"/>
      <c r="I826" s="102"/>
      <c r="J826" s="102"/>
      <c r="K826" s="102"/>
    </row>
    <row r="827" spans="1:11" ht="12.75" customHeight="1" x14ac:dyDescent="0.2">
      <c r="A827" s="102"/>
      <c r="B827" s="102"/>
      <c r="C827" s="102"/>
      <c r="D827" s="102"/>
      <c r="E827" s="102"/>
      <c r="F827" s="102"/>
      <c r="G827" s="102"/>
      <c r="H827" s="102"/>
      <c r="I827" s="102"/>
      <c r="J827" s="102"/>
      <c r="K827" s="102"/>
    </row>
    <row r="828" spans="1:11" ht="12.75" customHeight="1" x14ac:dyDescent="0.2">
      <c r="A828" s="102"/>
      <c r="B828" s="102"/>
      <c r="C828" s="102"/>
      <c r="D828" s="102"/>
      <c r="E828" s="102"/>
      <c r="F828" s="102"/>
      <c r="G828" s="102"/>
      <c r="H828" s="102"/>
      <c r="I828" s="102"/>
      <c r="J828" s="102"/>
      <c r="K828" s="102"/>
    </row>
    <row r="829" spans="1:11" ht="12.75" customHeight="1" x14ac:dyDescent="0.2">
      <c r="A829" s="102"/>
      <c r="B829" s="102"/>
      <c r="C829" s="102"/>
      <c r="D829" s="102"/>
      <c r="E829" s="102"/>
      <c r="F829" s="102"/>
      <c r="G829" s="102"/>
      <c r="H829" s="102"/>
      <c r="I829" s="102"/>
      <c r="J829" s="102"/>
      <c r="K829" s="102"/>
    </row>
    <row r="830" spans="1:11" ht="12.75" customHeight="1" x14ac:dyDescent="0.2">
      <c r="A830" s="102"/>
      <c r="B830" s="102"/>
      <c r="C830" s="102"/>
      <c r="D830" s="102"/>
      <c r="E830" s="102"/>
      <c r="F830" s="102"/>
      <c r="G830" s="102"/>
      <c r="H830" s="102"/>
      <c r="I830" s="102"/>
      <c r="J830" s="102"/>
      <c r="K830" s="102"/>
    </row>
    <row r="831" spans="1:11" ht="12.75" customHeight="1" x14ac:dyDescent="0.2">
      <c r="A831" s="102"/>
      <c r="B831" s="102"/>
      <c r="C831" s="102"/>
      <c r="D831" s="102"/>
      <c r="E831" s="102"/>
      <c r="F831" s="102"/>
      <c r="G831" s="102"/>
      <c r="H831" s="102"/>
      <c r="I831" s="102"/>
      <c r="J831" s="102"/>
      <c r="K831" s="102"/>
    </row>
    <row r="832" spans="1:11" ht="12.75" customHeight="1" x14ac:dyDescent="0.2">
      <c r="A832" s="102"/>
      <c r="B832" s="102"/>
      <c r="C832" s="102"/>
      <c r="D832" s="102"/>
      <c r="E832" s="102"/>
      <c r="F832" s="102"/>
      <c r="G832" s="102"/>
      <c r="H832" s="102"/>
      <c r="I832" s="102"/>
      <c r="J832" s="102"/>
      <c r="K832" s="102"/>
    </row>
    <row r="833" spans="1:11" ht="12.75" customHeight="1" x14ac:dyDescent="0.2">
      <c r="A833" s="102"/>
      <c r="B833" s="102"/>
      <c r="C833" s="102"/>
      <c r="D833" s="102"/>
      <c r="E833" s="102"/>
      <c r="F833" s="102"/>
      <c r="G833" s="102"/>
      <c r="H833" s="102"/>
      <c r="I833" s="102"/>
      <c r="J833" s="102"/>
      <c r="K833" s="102"/>
    </row>
    <row r="834" spans="1:11" ht="12.75" customHeight="1" x14ac:dyDescent="0.2">
      <c r="A834" s="102"/>
      <c r="B834" s="102"/>
      <c r="C834" s="102"/>
      <c r="D834" s="102"/>
      <c r="E834" s="102"/>
      <c r="F834" s="102"/>
      <c r="G834" s="102"/>
      <c r="H834" s="102"/>
      <c r="I834" s="102"/>
      <c r="J834" s="102"/>
      <c r="K834" s="102"/>
    </row>
    <row r="835" spans="1:11" ht="12.75" customHeight="1" x14ac:dyDescent="0.2">
      <c r="A835" s="102"/>
      <c r="B835" s="102"/>
      <c r="C835" s="102"/>
      <c r="D835" s="102"/>
      <c r="E835" s="102"/>
      <c r="F835" s="102"/>
      <c r="G835" s="102"/>
      <c r="H835" s="102"/>
      <c r="I835" s="102"/>
      <c r="J835" s="102"/>
      <c r="K835" s="102"/>
    </row>
    <row r="836" spans="1:11" ht="12.75" customHeight="1" x14ac:dyDescent="0.2">
      <c r="A836" s="102"/>
      <c r="B836" s="102"/>
      <c r="C836" s="102"/>
      <c r="D836" s="102"/>
      <c r="E836" s="102"/>
      <c r="F836" s="102"/>
      <c r="G836" s="102"/>
      <c r="H836" s="102"/>
      <c r="I836" s="102"/>
      <c r="J836" s="102"/>
      <c r="K836" s="102"/>
    </row>
    <row r="837" spans="1:11" ht="12.75" customHeight="1" x14ac:dyDescent="0.2">
      <c r="A837" s="102"/>
      <c r="B837" s="102"/>
      <c r="C837" s="102"/>
      <c r="D837" s="102"/>
      <c r="E837" s="102"/>
      <c r="F837" s="102"/>
      <c r="G837" s="102"/>
      <c r="H837" s="102"/>
      <c r="I837" s="102"/>
      <c r="J837" s="102"/>
      <c r="K837" s="102"/>
    </row>
    <row r="838" spans="1:11" ht="12.75" customHeight="1" x14ac:dyDescent="0.2">
      <c r="A838" s="102"/>
      <c r="B838" s="102"/>
      <c r="C838" s="102"/>
      <c r="D838" s="102"/>
      <c r="E838" s="102"/>
      <c r="F838" s="102"/>
      <c r="G838" s="102"/>
      <c r="H838" s="102"/>
      <c r="I838" s="102"/>
      <c r="J838" s="102"/>
      <c r="K838" s="102"/>
    </row>
    <row r="839" spans="1:11" ht="12.75" customHeight="1" x14ac:dyDescent="0.2">
      <c r="A839" s="102"/>
      <c r="B839" s="102"/>
      <c r="C839" s="102"/>
      <c r="D839" s="102"/>
      <c r="E839" s="102"/>
      <c r="F839" s="102"/>
      <c r="G839" s="102"/>
      <c r="H839" s="102"/>
      <c r="I839" s="102"/>
      <c r="J839" s="102"/>
      <c r="K839" s="102"/>
    </row>
    <row r="840" spans="1:11" ht="12.75" customHeight="1" x14ac:dyDescent="0.2">
      <c r="A840" s="102"/>
      <c r="B840" s="102"/>
      <c r="C840" s="102"/>
      <c r="D840" s="102"/>
      <c r="E840" s="102"/>
      <c r="F840" s="102"/>
      <c r="G840" s="102"/>
      <c r="H840" s="102"/>
      <c r="I840" s="102"/>
      <c r="J840" s="102"/>
      <c r="K840" s="102"/>
    </row>
    <row r="841" spans="1:11" ht="12.75" customHeight="1" x14ac:dyDescent="0.2">
      <c r="A841" s="102"/>
      <c r="B841" s="102"/>
      <c r="C841" s="102"/>
      <c r="D841" s="102"/>
      <c r="E841" s="102"/>
      <c r="F841" s="102"/>
      <c r="G841" s="102"/>
      <c r="H841" s="102"/>
      <c r="I841" s="102"/>
      <c r="J841" s="102"/>
      <c r="K841" s="102"/>
    </row>
    <row r="842" spans="1:11" ht="12.75" customHeight="1" x14ac:dyDescent="0.2">
      <c r="A842" s="102"/>
      <c r="B842" s="102"/>
      <c r="C842" s="102"/>
      <c r="D842" s="102"/>
      <c r="E842" s="102"/>
      <c r="F842" s="102"/>
      <c r="G842" s="102"/>
      <c r="H842" s="102"/>
      <c r="I842" s="102"/>
      <c r="J842" s="102"/>
      <c r="K842" s="102"/>
    </row>
    <row r="843" spans="1:11" ht="12.75" customHeight="1" x14ac:dyDescent="0.2">
      <c r="A843" s="102"/>
      <c r="B843" s="102"/>
      <c r="C843" s="102"/>
      <c r="D843" s="102"/>
      <c r="E843" s="102"/>
      <c r="F843" s="102"/>
      <c r="G843" s="102"/>
      <c r="H843" s="102"/>
      <c r="I843" s="102"/>
      <c r="J843" s="102"/>
      <c r="K843" s="102"/>
    </row>
    <row r="844" spans="1:11" ht="12.75" customHeight="1" x14ac:dyDescent="0.2">
      <c r="A844" s="102"/>
      <c r="B844" s="102"/>
      <c r="C844" s="102"/>
      <c r="D844" s="102"/>
      <c r="E844" s="102"/>
      <c r="F844" s="102"/>
      <c r="G844" s="102"/>
      <c r="H844" s="102"/>
      <c r="I844" s="102"/>
      <c r="J844" s="102"/>
      <c r="K844" s="102"/>
    </row>
    <row r="845" spans="1:11" ht="12.75" customHeight="1" x14ac:dyDescent="0.2">
      <c r="A845" s="102"/>
      <c r="B845" s="102"/>
      <c r="C845" s="102"/>
      <c r="D845" s="102"/>
      <c r="E845" s="102"/>
      <c r="F845" s="102"/>
      <c r="G845" s="102"/>
      <c r="H845" s="102"/>
      <c r="I845" s="102"/>
      <c r="J845" s="102"/>
      <c r="K845" s="102"/>
    </row>
    <row r="846" spans="1:11" ht="12.75" customHeight="1" x14ac:dyDescent="0.2">
      <c r="A846" s="102"/>
      <c r="B846" s="102"/>
      <c r="C846" s="102"/>
      <c r="D846" s="102"/>
      <c r="E846" s="102"/>
      <c r="F846" s="102"/>
      <c r="G846" s="102"/>
      <c r="H846" s="102"/>
      <c r="I846" s="102"/>
      <c r="J846" s="102"/>
      <c r="K846" s="102"/>
    </row>
    <row r="847" spans="1:11" ht="12.75" customHeight="1" x14ac:dyDescent="0.2">
      <c r="A847" s="102"/>
      <c r="B847" s="102"/>
      <c r="C847" s="102"/>
      <c r="D847" s="102"/>
      <c r="E847" s="102"/>
      <c r="F847" s="102"/>
      <c r="G847" s="102"/>
      <c r="H847" s="102"/>
      <c r="I847" s="102"/>
      <c r="J847" s="102"/>
      <c r="K847" s="102"/>
    </row>
    <row r="848" spans="1:11" ht="12.75" customHeight="1" x14ac:dyDescent="0.2">
      <c r="A848" s="102"/>
      <c r="B848" s="102"/>
      <c r="C848" s="102"/>
      <c r="D848" s="102"/>
      <c r="E848" s="102"/>
      <c r="F848" s="102"/>
      <c r="G848" s="102"/>
      <c r="H848" s="102"/>
      <c r="I848" s="102"/>
      <c r="J848" s="102"/>
      <c r="K848" s="102"/>
    </row>
    <row r="849" spans="1:11" ht="12.75" customHeight="1" x14ac:dyDescent="0.2">
      <c r="A849" s="102"/>
      <c r="B849" s="102"/>
      <c r="C849" s="102"/>
      <c r="D849" s="102"/>
      <c r="E849" s="102"/>
      <c r="F849" s="102"/>
      <c r="G849" s="102"/>
      <c r="H849" s="102"/>
      <c r="I849" s="102"/>
      <c r="J849" s="102"/>
      <c r="K849" s="102"/>
    </row>
    <row r="850" spans="1:11" ht="12.75" customHeight="1" x14ac:dyDescent="0.2">
      <c r="A850" s="102"/>
      <c r="B850" s="102"/>
      <c r="C850" s="102"/>
      <c r="D850" s="102"/>
      <c r="E850" s="102"/>
      <c r="F850" s="102"/>
      <c r="G850" s="102"/>
      <c r="H850" s="102"/>
      <c r="I850" s="102"/>
      <c r="J850" s="102"/>
      <c r="K850" s="102"/>
    </row>
    <row r="851" spans="1:11" ht="12.75" customHeight="1" x14ac:dyDescent="0.2">
      <c r="A851" s="102"/>
      <c r="B851" s="102"/>
      <c r="C851" s="102"/>
      <c r="D851" s="102"/>
      <c r="E851" s="102"/>
      <c r="F851" s="102"/>
      <c r="G851" s="102"/>
      <c r="H851" s="102"/>
      <c r="I851" s="102"/>
      <c r="J851" s="102"/>
      <c r="K851" s="102"/>
    </row>
    <row r="852" spans="1:11" ht="12.75" customHeight="1" x14ac:dyDescent="0.2">
      <c r="A852" s="102"/>
      <c r="B852" s="102"/>
      <c r="C852" s="102"/>
      <c r="D852" s="102"/>
      <c r="E852" s="102"/>
      <c r="F852" s="102"/>
      <c r="G852" s="102"/>
      <c r="H852" s="102"/>
      <c r="I852" s="102"/>
      <c r="J852" s="102"/>
      <c r="K852" s="102"/>
    </row>
    <row r="853" spans="1:11" ht="12.75" customHeight="1" x14ac:dyDescent="0.2">
      <c r="A853" s="102"/>
      <c r="B853" s="102"/>
      <c r="C853" s="102"/>
      <c r="D853" s="102"/>
      <c r="E853" s="102"/>
      <c r="F853" s="102"/>
      <c r="G853" s="102"/>
      <c r="H853" s="102"/>
      <c r="I853" s="102"/>
      <c r="J853" s="102"/>
      <c r="K853" s="102"/>
    </row>
    <row r="854" spans="1:11" ht="12.75" customHeight="1" x14ac:dyDescent="0.2">
      <c r="A854" s="102"/>
      <c r="B854" s="102"/>
      <c r="C854" s="102"/>
      <c r="D854" s="102"/>
      <c r="E854" s="102"/>
      <c r="F854" s="102"/>
      <c r="G854" s="102"/>
      <c r="H854" s="102"/>
      <c r="I854" s="102"/>
      <c r="J854" s="102"/>
      <c r="K854" s="102"/>
    </row>
    <row r="855" spans="1:11" ht="12.75" customHeight="1" x14ac:dyDescent="0.2">
      <c r="A855" s="102"/>
      <c r="B855" s="102"/>
      <c r="C855" s="102"/>
      <c r="D855" s="102"/>
      <c r="E855" s="102"/>
      <c r="F855" s="102"/>
      <c r="G855" s="102"/>
      <c r="H855" s="102"/>
      <c r="I855" s="102"/>
      <c r="J855" s="102"/>
      <c r="K855" s="102"/>
    </row>
    <row r="856" spans="1:11" ht="12.75" customHeight="1" x14ac:dyDescent="0.2">
      <c r="A856" s="102"/>
      <c r="B856" s="102"/>
      <c r="C856" s="102"/>
      <c r="D856" s="102"/>
      <c r="E856" s="102"/>
      <c r="F856" s="102"/>
      <c r="G856" s="102"/>
      <c r="H856" s="102"/>
      <c r="I856" s="102"/>
      <c r="J856" s="102"/>
      <c r="K856" s="102"/>
    </row>
    <row r="857" spans="1:11" ht="12.75" customHeight="1" x14ac:dyDescent="0.2">
      <c r="A857" s="102"/>
      <c r="B857" s="102"/>
      <c r="C857" s="102"/>
      <c r="D857" s="102"/>
      <c r="E857" s="102"/>
      <c r="F857" s="102"/>
      <c r="G857" s="102"/>
      <c r="H857" s="102"/>
      <c r="I857" s="102"/>
      <c r="J857" s="102"/>
      <c r="K857" s="102"/>
    </row>
    <row r="858" spans="1:11" ht="12.75" customHeight="1" x14ac:dyDescent="0.2">
      <c r="A858" s="102"/>
      <c r="B858" s="102"/>
      <c r="C858" s="102"/>
      <c r="D858" s="102"/>
      <c r="E858" s="102"/>
      <c r="F858" s="102"/>
      <c r="G858" s="102"/>
      <c r="H858" s="102"/>
      <c r="I858" s="102"/>
      <c r="J858" s="102"/>
      <c r="K858" s="102"/>
    </row>
    <row r="859" spans="1:11" ht="12.75" customHeight="1" x14ac:dyDescent="0.2">
      <c r="A859" s="102"/>
      <c r="B859" s="102"/>
      <c r="C859" s="102"/>
      <c r="D859" s="102"/>
      <c r="E859" s="102"/>
      <c r="F859" s="102"/>
      <c r="G859" s="102"/>
      <c r="H859" s="102"/>
      <c r="I859" s="102"/>
      <c r="J859" s="102"/>
      <c r="K859" s="102"/>
    </row>
    <row r="860" spans="1:11" ht="12.75" customHeight="1" x14ac:dyDescent="0.2">
      <c r="A860" s="102"/>
      <c r="B860" s="102"/>
      <c r="C860" s="102"/>
      <c r="D860" s="102"/>
      <c r="E860" s="102"/>
      <c r="F860" s="102"/>
      <c r="G860" s="102"/>
      <c r="H860" s="102"/>
      <c r="I860" s="102"/>
      <c r="J860" s="102"/>
      <c r="K860" s="102"/>
    </row>
    <row r="861" spans="1:11" ht="12.75" customHeight="1" x14ac:dyDescent="0.2">
      <c r="A861" s="102"/>
      <c r="B861" s="102"/>
      <c r="C861" s="102"/>
      <c r="D861" s="102"/>
      <c r="E861" s="102"/>
      <c r="F861" s="102"/>
      <c r="G861" s="102"/>
      <c r="H861" s="102"/>
      <c r="I861" s="102"/>
      <c r="J861" s="102"/>
      <c r="K861" s="102"/>
    </row>
    <row r="862" spans="1:11" ht="12.75" customHeight="1" x14ac:dyDescent="0.2">
      <c r="A862" s="102"/>
      <c r="B862" s="102"/>
      <c r="C862" s="102"/>
      <c r="D862" s="102"/>
      <c r="E862" s="102"/>
      <c r="F862" s="102"/>
      <c r="G862" s="102"/>
      <c r="H862" s="102"/>
      <c r="I862" s="102"/>
      <c r="J862" s="102"/>
      <c r="K862" s="102"/>
    </row>
    <row r="863" spans="1:11" ht="12.75" customHeight="1" x14ac:dyDescent="0.2">
      <c r="A863" s="102"/>
      <c r="B863" s="102"/>
      <c r="C863" s="102"/>
      <c r="D863" s="102"/>
      <c r="E863" s="102"/>
      <c r="F863" s="102"/>
      <c r="G863" s="102"/>
      <c r="H863" s="102"/>
      <c r="I863" s="102"/>
      <c r="J863" s="102"/>
      <c r="K863" s="102"/>
    </row>
    <row r="864" spans="1:11" ht="12.75" customHeight="1" x14ac:dyDescent="0.2">
      <c r="A864" s="102"/>
      <c r="B864" s="102"/>
      <c r="C864" s="102"/>
      <c r="D864" s="102"/>
      <c r="E864" s="102"/>
      <c r="F864" s="102"/>
      <c r="G864" s="102"/>
      <c r="H864" s="102"/>
      <c r="I864" s="102"/>
      <c r="J864" s="102"/>
      <c r="K864" s="102"/>
    </row>
    <row r="865" spans="1:11" ht="12.75" customHeight="1" x14ac:dyDescent="0.2">
      <c r="A865" s="102"/>
      <c r="B865" s="102"/>
      <c r="C865" s="102"/>
      <c r="D865" s="102"/>
      <c r="E865" s="102"/>
      <c r="F865" s="102"/>
      <c r="G865" s="102"/>
      <c r="H865" s="102"/>
      <c r="I865" s="102"/>
      <c r="J865" s="102"/>
      <c r="K865" s="102"/>
    </row>
    <row r="866" spans="1:11" ht="12.75" customHeight="1" x14ac:dyDescent="0.2">
      <c r="A866" s="102"/>
      <c r="B866" s="102"/>
      <c r="C866" s="102"/>
      <c r="D866" s="102"/>
      <c r="E866" s="102"/>
      <c r="F866" s="102"/>
      <c r="G866" s="102"/>
      <c r="H866" s="102"/>
      <c r="I866" s="102"/>
      <c r="J866" s="102"/>
      <c r="K866" s="102"/>
    </row>
    <row r="867" spans="1:11" ht="12.75" customHeight="1" x14ac:dyDescent="0.2">
      <c r="A867" s="102"/>
      <c r="B867" s="102"/>
      <c r="C867" s="102"/>
      <c r="D867" s="102"/>
      <c r="E867" s="102"/>
      <c r="F867" s="102"/>
      <c r="G867" s="102"/>
      <c r="H867" s="102"/>
      <c r="I867" s="102"/>
      <c r="J867" s="102"/>
      <c r="K867" s="102"/>
    </row>
    <row r="868" spans="1:11" ht="12.75" customHeight="1" x14ac:dyDescent="0.2">
      <c r="A868" s="102"/>
      <c r="B868" s="102"/>
      <c r="C868" s="102"/>
      <c r="D868" s="102"/>
      <c r="E868" s="102"/>
      <c r="F868" s="102"/>
      <c r="G868" s="102"/>
      <c r="H868" s="102"/>
      <c r="I868" s="102"/>
      <c r="J868" s="102"/>
      <c r="K868" s="102"/>
    </row>
    <row r="869" spans="1:11" ht="12.75" customHeight="1" x14ac:dyDescent="0.2">
      <c r="A869" s="102"/>
      <c r="B869" s="102"/>
      <c r="C869" s="102"/>
      <c r="D869" s="102"/>
      <c r="E869" s="102"/>
      <c r="F869" s="102"/>
      <c r="G869" s="102"/>
      <c r="H869" s="102"/>
      <c r="I869" s="102"/>
      <c r="J869" s="102"/>
      <c r="K869" s="102"/>
    </row>
    <row r="870" spans="1:11" ht="12.75" customHeight="1" x14ac:dyDescent="0.2">
      <c r="A870" s="102"/>
      <c r="B870" s="102"/>
      <c r="C870" s="102"/>
      <c r="D870" s="102"/>
      <c r="E870" s="102"/>
      <c r="F870" s="102"/>
      <c r="G870" s="102"/>
      <c r="H870" s="102"/>
      <c r="I870" s="102"/>
      <c r="J870" s="102"/>
      <c r="K870" s="102"/>
    </row>
    <row r="871" spans="1:11" ht="12.75" customHeight="1" x14ac:dyDescent="0.2">
      <c r="A871" s="102"/>
      <c r="B871" s="102"/>
      <c r="C871" s="102"/>
      <c r="D871" s="102"/>
      <c r="E871" s="102"/>
      <c r="F871" s="102"/>
      <c r="G871" s="102"/>
      <c r="H871" s="102"/>
      <c r="I871" s="102"/>
      <c r="J871" s="102"/>
      <c r="K871" s="102"/>
    </row>
    <row r="872" spans="1:11" ht="12.75" customHeight="1" x14ac:dyDescent="0.2">
      <c r="A872" s="102"/>
      <c r="B872" s="102"/>
      <c r="C872" s="102"/>
      <c r="D872" s="102"/>
      <c r="E872" s="102"/>
      <c r="F872" s="102"/>
      <c r="G872" s="102"/>
      <c r="H872" s="102"/>
      <c r="I872" s="102"/>
      <c r="J872" s="102"/>
      <c r="K872" s="102"/>
    </row>
    <row r="873" spans="1:11" ht="12.75" customHeight="1" x14ac:dyDescent="0.2">
      <c r="A873" s="102"/>
      <c r="B873" s="102"/>
      <c r="C873" s="102"/>
      <c r="D873" s="102"/>
      <c r="E873" s="102"/>
      <c r="F873" s="102"/>
      <c r="G873" s="102"/>
      <c r="H873" s="102"/>
      <c r="I873" s="102"/>
      <c r="J873" s="102"/>
      <c r="K873" s="102"/>
    </row>
    <row r="874" spans="1:11" ht="12.75" customHeight="1" x14ac:dyDescent="0.2">
      <c r="A874" s="102"/>
      <c r="B874" s="102"/>
      <c r="C874" s="102"/>
      <c r="D874" s="102"/>
      <c r="E874" s="102"/>
      <c r="F874" s="102"/>
      <c r="G874" s="102"/>
      <c r="H874" s="102"/>
      <c r="I874" s="102"/>
      <c r="J874" s="102"/>
      <c r="K874" s="102"/>
    </row>
    <row r="875" spans="1:11" ht="12.75" customHeight="1" x14ac:dyDescent="0.2">
      <c r="A875" s="102"/>
      <c r="B875" s="102"/>
      <c r="C875" s="102"/>
      <c r="D875" s="102"/>
      <c r="E875" s="102"/>
      <c r="F875" s="102"/>
      <c r="G875" s="102"/>
      <c r="H875" s="102"/>
      <c r="I875" s="102"/>
      <c r="J875" s="102"/>
      <c r="K875" s="102"/>
    </row>
    <row r="876" spans="1:11" ht="12.75" customHeight="1" x14ac:dyDescent="0.2">
      <c r="A876" s="102"/>
      <c r="B876" s="102"/>
      <c r="C876" s="102"/>
      <c r="D876" s="102"/>
      <c r="E876" s="102"/>
      <c r="F876" s="102"/>
      <c r="G876" s="102"/>
      <c r="H876" s="102"/>
      <c r="I876" s="102"/>
      <c r="J876" s="102"/>
      <c r="K876" s="102"/>
    </row>
    <row r="877" spans="1:11" ht="12.75" customHeight="1" x14ac:dyDescent="0.2">
      <c r="A877" s="102"/>
      <c r="B877" s="102"/>
      <c r="C877" s="102"/>
      <c r="D877" s="102"/>
      <c r="E877" s="102"/>
      <c r="F877" s="102"/>
      <c r="G877" s="102"/>
      <c r="H877" s="102"/>
      <c r="I877" s="102"/>
      <c r="J877" s="102"/>
      <c r="K877" s="102"/>
    </row>
    <row r="878" spans="1:11" ht="12.75" customHeight="1" x14ac:dyDescent="0.2">
      <c r="A878" s="102"/>
      <c r="B878" s="102"/>
      <c r="C878" s="102"/>
      <c r="D878" s="102"/>
      <c r="E878" s="102"/>
      <c r="F878" s="102"/>
      <c r="G878" s="102"/>
      <c r="H878" s="102"/>
      <c r="I878" s="102"/>
      <c r="J878" s="102"/>
      <c r="K878" s="102"/>
    </row>
    <row r="879" spans="1:11" ht="12.75" customHeight="1" x14ac:dyDescent="0.2">
      <c r="A879" s="102"/>
      <c r="B879" s="102"/>
      <c r="C879" s="102"/>
      <c r="D879" s="102"/>
      <c r="E879" s="102"/>
      <c r="F879" s="102"/>
      <c r="G879" s="102"/>
      <c r="H879" s="102"/>
      <c r="I879" s="102"/>
      <c r="J879" s="102"/>
      <c r="K879" s="102"/>
    </row>
    <row r="880" spans="1:11" ht="12.75" customHeight="1" x14ac:dyDescent="0.2">
      <c r="A880" s="102"/>
      <c r="B880" s="102"/>
      <c r="C880" s="102"/>
      <c r="D880" s="102"/>
      <c r="E880" s="102"/>
      <c r="F880" s="102"/>
      <c r="G880" s="102"/>
      <c r="H880" s="102"/>
      <c r="I880" s="102"/>
      <c r="J880" s="102"/>
      <c r="K880" s="102"/>
    </row>
    <row r="881" spans="1:11" ht="12.75" customHeight="1" x14ac:dyDescent="0.2">
      <c r="A881" s="102"/>
      <c r="B881" s="102"/>
      <c r="C881" s="102"/>
      <c r="D881" s="102"/>
      <c r="E881" s="102"/>
      <c r="F881" s="102"/>
      <c r="G881" s="102"/>
      <c r="H881" s="102"/>
      <c r="I881" s="102"/>
      <c r="J881" s="102"/>
      <c r="K881" s="102"/>
    </row>
    <row r="882" spans="1:11" ht="12.75" customHeight="1" x14ac:dyDescent="0.2">
      <c r="A882" s="102"/>
      <c r="B882" s="102"/>
      <c r="C882" s="102"/>
      <c r="D882" s="102"/>
      <c r="E882" s="102"/>
      <c r="F882" s="102"/>
      <c r="G882" s="102"/>
      <c r="H882" s="102"/>
      <c r="I882" s="102"/>
      <c r="J882" s="102"/>
      <c r="K882" s="102"/>
    </row>
    <row r="883" spans="1:11" ht="12.75" customHeight="1" x14ac:dyDescent="0.2">
      <c r="A883" s="102"/>
      <c r="B883" s="102"/>
      <c r="C883" s="102"/>
      <c r="D883" s="102"/>
      <c r="E883" s="102"/>
      <c r="F883" s="102"/>
      <c r="G883" s="102"/>
      <c r="H883" s="102"/>
      <c r="I883" s="102"/>
      <c r="J883" s="102"/>
      <c r="K883" s="102"/>
    </row>
    <row r="884" spans="1:11" ht="12.75" customHeight="1" x14ac:dyDescent="0.2">
      <c r="A884" s="102"/>
      <c r="B884" s="102"/>
      <c r="C884" s="102"/>
      <c r="D884" s="102"/>
      <c r="E884" s="102"/>
      <c r="F884" s="102"/>
      <c r="G884" s="102"/>
      <c r="H884" s="102"/>
      <c r="I884" s="102"/>
      <c r="J884" s="102"/>
      <c r="K884" s="102"/>
    </row>
    <row r="885" spans="1:11" ht="12.75" customHeight="1" x14ac:dyDescent="0.2">
      <c r="A885" s="102"/>
      <c r="B885" s="102"/>
      <c r="C885" s="102"/>
      <c r="D885" s="102"/>
      <c r="E885" s="102"/>
      <c r="F885" s="102"/>
      <c r="G885" s="102"/>
      <c r="H885" s="102"/>
      <c r="I885" s="102"/>
      <c r="J885" s="102"/>
      <c r="K885" s="102"/>
    </row>
    <row r="886" spans="1:11" ht="12.75" customHeight="1" x14ac:dyDescent="0.2">
      <c r="A886" s="102"/>
      <c r="B886" s="102"/>
      <c r="C886" s="102"/>
      <c r="D886" s="102"/>
      <c r="E886" s="102"/>
      <c r="F886" s="102"/>
      <c r="G886" s="102"/>
      <c r="H886" s="102"/>
      <c r="I886" s="102"/>
      <c r="J886" s="102"/>
      <c r="K886" s="102"/>
    </row>
    <row r="887" spans="1:11" ht="12.75" customHeight="1" x14ac:dyDescent="0.2">
      <c r="A887" s="102"/>
      <c r="B887" s="102"/>
      <c r="C887" s="102"/>
      <c r="D887" s="102"/>
      <c r="E887" s="102"/>
      <c r="F887" s="102"/>
      <c r="G887" s="102"/>
      <c r="H887" s="102"/>
      <c r="I887" s="102"/>
      <c r="J887" s="102"/>
      <c r="K887" s="102"/>
    </row>
    <row r="888" spans="1:11" ht="12.75" customHeight="1" x14ac:dyDescent="0.2">
      <c r="A888" s="102"/>
      <c r="B888" s="102"/>
      <c r="C888" s="102"/>
      <c r="D888" s="102"/>
      <c r="E888" s="102"/>
      <c r="F888" s="102"/>
      <c r="G888" s="102"/>
      <c r="H888" s="102"/>
      <c r="I888" s="102"/>
      <c r="J888" s="102"/>
      <c r="K888" s="102"/>
    </row>
    <row r="889" spans="1:11" ht="12.75" customHeight="1" x14ac:dyDescent="0.2">
      <c r="A889" s="102"/>
      <c r="B889" s="102"/>
      <c r="C889" s="102"/>
      <c r="D889" s="102"/>
      <c r="E889" s="102"/>
      <c r="F889" s="102"/>
      <c r="G889" s="102"/>
      <c r="H889" s="102"/>
      <c r="I889" s="102"/>
      <c r="J889" s="102"/>
      <c r="K889" s="102"/>
    </row>
    <row r="890" spans="1:11" ht="12.75" customHeight="1" x14ac:dyDescent="0.2">
      <c r="A890" s="102"/>
      <c r="B890" s="102"/>
      <c r="C890" s="102"/>
      <c r="D890" s="102"/>
      <c r="E890" s="102"/>
      <c r="F890" s="102"/>
      <c r="G890" s="102"/>
      <c r="H890" s="102"/>
      <c r="I890" s="102"/>
      <c r="J890" s="102"/>
      <c r="K890" s="102"/>
    </row>
    <row r="891" spans="1:11" ht="12.75" customHeight="1" x14ac:dyDescent="0.2">
      <c r="A891" s="102"/>
      <c r="B891" s="102"/>
      <c r="C891" s="102"/>
      <c r="D891" s="102"/>
      <c r="E891" s="102"/>
      <c r="F891" s="102"/>
      <c r="G891" s="102"/>
      <c r="H891" s="102"/>
      <c r="I891" s="102"/>
      <c r="J891" s="102"/>
      <c r="K891" s="102"/>
    </row>
    <row r="892" spans="1:11" ht="12.75" customHeight="1" x14ac:dyDescent="0.2">
      <c r="A892" s="102"/>
      <c r="B892" s="102"/>
      <c r="C892" s="102"/>
      <c r="D892" s="102"/>
      <c r="E892" s="102"/>
      <c r="F892" s="102"/>
      <c r="G892" s="102"/>
      <c r="H892" s="102"/>
      <c r="I892" s="102"/>
      <c r="J892" s="102"/>
      <c r="K892" s="102"/>
    </row>
    <row r="893" spans="1:11" ht="12.75" customHeight="1" x14ac:dyDescent="0.2">
      <c r="A893" s="102"/>
      <c r="B893" s="102"/>
      <c r="C893" s="102"/>
      <c r="D893" s="102"/>
      <c r="E893" s="102"/>
      <c r="F893" s="102"/>
      <c r="G893" s="102"/>
      <c r="H893" s="102"/>
      <c r="I893" s="102"/>
      <c r="J893" s="102"/>
      <c r="K893" s="102"/>
    </row>
    <row r="894" spans="1:11" ht="12.75" customHeight="1" x14ac:dyDescent="0.2">
      <c r="A894" s="102"/>
      <c r="B894" s="102"/>
      <c r="C894" s="102"/>
      <c r="D894" s="102"/>
      <c r="E894" s="102"/>
      <c r="F894" s="102"/>
      <c r="G894" s="102"/>
      <c r="H894" s="102"/>
      <c r="I894" s="102"/>
      <c r="J894" s="102"/>
      <c r="K894" s="102"/>
    </row>
    <row r="895" spans="1:11" ht="12.75" customHeight="1" x14ac:dyDescent="0.2">
      <c r="A895" s="102"/>
      <c r="B895" s="102"/>
      <c r="C895" s="102"/>
      <c r="D895" s="102"/>
      <c r="E895" s="102"/>
      <c r="F895" s="102"/>
      <c r="G895" s="102"/>
      <c r="H895" s="102"/>
      <c r="I895" s="102"/>
      <c r="J895" s="102"/>
      <c r="K895" s="102"/>
    </row>
    <row r="896" spans="1:11" ht="12.75" customHeight="1" x14ac:dyDescent="0.2">
      <c r="A896" s="102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</row>
    <row r="897" spans="1:11" ht="12.75" customHeight="1" x14ac:dyDescent="0.2">
      <c r="A897" s="102"/>
      <c r="B897" s="102"/>
      <c r="C897" s="102"/>
      <c r="D897" s="102"/>
      <c r="E897" s="102"/>
      <c r="F897" s="102"/>
      <c r="G897" s="102"/>
      <c r="H897" s="102"/>
      <c r="I897" s="102"/>
      <c r="J897" s="102"/>
      <c r="K897" s="102"/>
    </row>
    <row r="898" spans="1:11" ht="12.75" customHeight="1" x14ac:dyDescent="0.2">
      <c r="A898" s="102"/>
      <c r="B898" s="102"/>
      <c r="C898" s="102"/>
      <c r="D898" s="102"/>
      <c r="E898" s="102"/>
      <c r="F898" s="102"/>
      <c r="G898" s="102"/>
      <c r="H898" s="102"/>
      <c r="I898" s="102"/>
      <c r="J898" s="102"/>
      <c r="K898" s="102"/>
    </row>
    <row r="899" spans="1:11" ht="12.75" customHeight="1" x14ac:dyDescent="0.2">
      <c r="A899" s="102"/>
      <c r="B899" s="102"/>
      <c r="C899" s="102"/>
      <c r="D899" s="102"/>
      <c r="E899" s="102"/>
      <c r="F899" s="102"/>
      <c r="G899" s="102"/>
      <c r="H899" s="102"/>
      <c r="I899" s="102"/>
      <c r="J899" s="102"/>
      <c r="K899" s="102"/>
    </row>
    <row r="900" spans="1:11" ht="12.75" customHeight="1" x14ac:dyDescent="0.2">
      <c r="A900" s="102"/>
      <c r="B900" s="102"/>
      <c r="C900" s="102"/>
      <c r="D900" s="102"/>
      <c r="E900" s="102"/>
      <c r="F900" s="102"/>
      <c r="G900" s="102"/>
      <c r="H900" s="102"/>
      <c r="I900" s="102"/>
      <c r="J900" s="102"/>
      <c r="K900" s="102"/>
    </row>
    <row r="901" spans="1:11" ht="12.75" customHeight="1" x14ac:dyDescent="0.2">
      <c r="A901" s="102"/>
      <c r="B901" s="102"/>
      <c r="C901" s="102"/>
      <c r="D901" s="102"/>
      <c r="E901" s="102"/>
      <c r="F901" s="102"/>
      <c r="G901" s="102"/>
      <c r="H901" s="102"/>
      <c r="I901" s="102"/>
      <c r="J901" s="102"/>
      <c r="K901" s="102"/>
    </row>
    <row r="902" spans="1:11" ht="12.75" customHeight="1" x14ac:dyDescent="0.2">
      <c r="A902" s="102"/>
      <c r="B902" s="102"/>
      <c r="C902" s="102"/>
      <c r="D902" s="102"/>
      <c r="E902" s="102"/>
      <c r="F902" s="102"/>
      <c r="G902" s="102"/>
      <c r="H902" s="102"/>
      <c r="I902" s="102"/>
      <c r="J902" s="102"/>
      <c r="K902" s="102"/>
    </row>
    <row r="903" spans="1:11" ht="12.75" customHeight="1" x14ac:dyDescent="0.2">
      <c r="A903" s="102"/>
      <c r="B903" s="102"/>
      <c r="C903" s="102"/>
      <c r="D903" s="102"/>
      <c r="E903" s="102"/>
      <c r="F903" s="102"/>
      <c r="G903" s="102"/>
      <c r="H903" s="102"/>
      <c r="I903" s="102"/>
      <c r="J903" s="102"/>
      <c r="K903" s="102"/>
    </row>
    <row r="904" spans="1:11" ht="12.75" customHeight="1" x14ac:dyDescent="0.2">
      <c r="A904" s="102"/>
      <c r="B904" s="102"/>
      <c r="C904" s="102"/>
      <c r="D904" s="102"/>
      <c r="E904" s="102"/>
      <c r="F904" s="102"/>
      <c r="G904" s="102"/>
      <c r="H904" s="102"/>
      <c r="I904" s="102"/>
      <c r="J904" s="102"/>
      <c r="K904" s="102"/>
    </row>
    <row r="905" spans="1:11" ht="12.75" customHeight="1" x14ac:dyDescent="0.2">
      <c r="A905" s="102"/>
      <c r="B905" s="102"/>
      <c r="C905" s="102"/>
      <c r="D905" s="102"/>
      <c r="E905" s="102"/>
      <c r="F905" s="102"/>
      <c r="G905" s="102"/>
      <c r="H905" s="102"/>
      <c r="I905" s="102"/>
      <c r="J905" s="102"/>
      <c r="K905" s="102"/>
    </row>
    <row r="906" spans="1:11" ht="12.75" customHeight="1" x14ac:dyDescent="0.2">
      <c r="A906" s="102"/>
      <c r="B906" s="102"/>
      <c r="C906" s="102"/>
      <c r="D906" s="102"/>
      <c r="E906" s="102"/>
      <c r="F906" s="102"/>
      <c r="G906" s="102"/>
      <c r="H906" s="102"/>
      <c r="I906" s="102"/>
      <c r="J906" s="102"/>
      <c r="K906" s="102"/>
    </row>
    <row r="907" spans="1:11" ht="12.75" customHeight="1" x14ac:dyDescent="0.2">
      <c r="A907" s="102"/>
      <c r="B907" s="102"/>
      <c r="C907" s="102"/>
      <c r="D907" s="102"/>
      <c r="E907" s="102"/>
      <c r="F907" s="102"/>
      <c r="G907" s="102"/>
      <c r="H907" s="102"/>
      <c r="I907" s="102"/>
      <c r="J907" s="102"/>
      <c r="K907" s="102"/>
    </row>
    <row r="908" spans="1:11" ht="12.75" customHeight="1" x14ac:dyDescent="0.2">
      <c r="A908" s="102"/>
      <c r="B908" s="102"/>
      <c r="C908" s="102"/>
      <c r="D908" s="102"/>
      <c r="E908" s="102"/>
      <c r="F908" s="102"/>
      <c r="G908" s="102"/>
      <c r="H908" s="102"/>
      <c r="I908" s="102"/>
      <c r="J908" s="102"/>
      <c r="K908" s="102"/>
    </row>
    <row r="909" spans="1:11" ht="12.75" customHeight="1" x14ac:dyDescent="0.2">
      <c r="A909" s="102"/>
      <c r="B909" s="102"/>
      <c r="C909" s="102"/>
      <c r="D909" s="102"/>
      <c r="E909" s="102"/>
      <c r="F909" s="102"/>
      <c r="G909" s="102"/>
      <c r="H909" s="102"/>
      <c r="I909" s="102"/>
      <c r="J909" s="102"/>
      <c r="K909" s="102"/>
    </row>
    <row r="910" spans="1:11" ht="12.75" customHeight="1" x14ac:dyDescent="0.2">
      <c r="A910" s="102"/>
      <c r="B910" s="102"/>
      <c r="C910" s="102"/>
      <c r="D910" s="102"/>
      <c r="E910" s="102"/>
      <c r="F910" s="102"/>
      <c r="G910" s="102"/>
      <c r="H910" s="102"/>
      <c r="I910" s="102"/>
      <c r="J910" s="102"/>
      <c r="K910" s="102"/>
    </row>
    <row r="911" spans="1:11" ht="12.75" customHeight="1" x14ac:dyDescent="0.2">
      <c r="A911" s="102"/>
      <c r="B911" s="102"/>
      <c r="C911" s="102"/>
      <c r="D911" s="102"/>
      <c r="E911" s="102"/>
      <c r="F911" s="102"/>
      <c r="G911" s="102"/>
      <c r="H911" s="102"/>
      <c r="I911" s="102"/>
      <c r="J911" s="102"/>
      <c r="K911" s="102"/>
    </row>
    <row r="912" spans="1:11" ht="12.75" customHeight="1" x14ac:dyDescent="0.2">
      <c r="A912" s="102"/>
      <c r="B912" s="102"/>
      <c r="C912" s="102"/>
      <c r="D912" s="102"/>
      <c r="E912" s="102"/>
      <c r="F912" s="102"/>
      <c r="G912" s="102"/>
      <c r="H912" s="102"/>
      <c r="I912" s="102"/>
      <c r="J912" s="102"/>
      <c r="K912" s="102"/>
    </row>
    <row r="913" spans="1:11" ht="12.75" customHeight="1" x14ac:dyDescent="0.2">
      <c r="A913" s="102"/>
      <c r="B913" s="102"/>
      <c r="C913" s="102"/>
      <c r="D913" s="102"/>
      <c r="E913" s="102"/>
      <c r="F913" s="102"/>
      <c r="G913" s="102"/>
      <c r="H913" s="102"/>
      <c r="I913" s="102"/>
      <c r="J913" s="102"/>
      <c r="K913" s="102"/>
    </row>
    <row r="914" spans="1:11" ht="12.75" customHeight="1" x14ac:dyDescent="0.2">
      <c r="A914" s="102"/>
      <c r="B914" s="102"/>
      <c r="C914" s="102"/>
      <c r="D914" s="102"/>
      <c r="E914" s="102"/>
      <c r="F914" s="102"/>
      <c r="G914" s="102"/>
      <c r="H914" s="102"/>
      <c r="I914" s="102"/>
      <c r="J914" s="102"/>
      <c r="K914" s="102"/>
    </row>
    <row r="915" spans="1:11" ht="12.75" customHeight="1" x14ac:dyDescent="0.2">
      <c r="A915" s="102"/>
      <c r="B915" s="102"/>
      <c r="C915" s="102"/>
      <c r="D915" s="102"/>
      <c r="E915" s="102"/>
      <c r="F915" s="102"/>
      <c r="G915" s="102"/>
      <c r="H915" s="102"/>
      <c r="I915" s="102"/>
      <c r="J915" s="102"/>
      <c r="K915" s="102"/>
    </row>
    <row r="916" spans="1:11" ht="12.75" customHeight="1" x14ac:dyDescent="0.2">
      <c r="A916" s="102"/>
      <c r="B916" s="102"/>
      <c r="C916" s="102"/>
      <c r="D916" s="102"/>
      <c r="E916" s="102"/>
      <c r="F916" s="102"/>
      <c r="G916" s="102"/>
      <c r="H916" s="102"/>
      <c r="I916" s="102"/>
      <c r="J916" s="102"/>
      <c r="K916" s="102"/>
    </row>
    <row r="917" spans="1:11" ht="12.75" customHeight="1" x14ac:dyDescent="0.2">
      <c r="A917" s="102"/>
      <c r="B917" s="102"/>
      <c r="C917" s="102"/>
      <c r="D917" s="102"/>
      <c r="E917" s="102"/>
      <c r="F917" s="102"/>
      <c r="G917" s="102"/>
      <c r="H917" s="102"/>
      <c r="I917" s="102"/>
      <c r="J917" s="102"/>
      <c r="K917" s="102"/>
    </row>
    <row r="918" spans="1:11" ht="12.75" customHeight="1" x14ac:dyDescent="0.2">
      <c r="A918" s="102"/>
      <c r="B918" s="102"/>
      <c r="C918" s="102"/>
      <c r="D918" s="102"/>
      <c r="E918" s="102"/>
      <c r="F918" s="102"/>
      <c r="G918" s="102"/>
      <c r="H918" s="102"/>
      <c r="I918" s="102"/>
      <c r="J918" s="102"/>
      <c r="K918" s="102"/>
    </row>
    <row r="919" spans="1:11" ht="12.75" customHeight="1" x14ac:dyDescent="0.2">
      <c r="A919" s="102"/>
      <c r="B919" s="102"/>
      <c r="C919" s="102"/>
      <c r="D919" s="102"/>
      <c r="E919" s="102"/>
      <c r="F919" s="102"/>
      <c r="G919" s="102"/>
      <c r="H919" s="102"/>
      <c r="I919" s="102"/>
      <c r="J919" s="102"/>
      <c r="K919" s="102"/>
    </row>
    <row r="920" spans="1:11" ht="12.75" customHeight="1" x14ac:dyDescent="0.2">
      <c r="A920" s="102"/>
      <c r="B920" s="102"/>
      <c r="C920" s="102"/>
      <c r="D920" s="102"/>
      <c r="E920" s="102"/>
      <c r="F920" s="102"/>
      <c r="G920" s="102"/>
      <c r="H920" s="102"/>
      <c r="I920" s="102"/>
      <c r="J920" s="102"/>
      <c r="K920" s="102"/>
    </row>
    <row r="921" spans="1:11" ht="12.75" customHeight="1" x14ac:dyDescent="0.2">
      <c r="A921" s="102"/>
      <c r="B921" s="102"/>
      <c r="C921" s="102"/>
      <c r="D921" s="102"/>
      <c r="E921" s="102"/>
      <c r="F921" s="102"/>
      <c r="G921" s="102"/>
      <c r="H921" s="102"/>
      <c r="I921" s="102"/>
      <c r="J921" s="102"/>
      <c r="K921" s="102"/>
    </row>
    <row r="922" spans="1:11" ht="12.75" customHeight="1" x14ac:dyDescent="0.2">
      <c r="A922" s="102"/>
      <c r="B922" s="102"/>
      <c r="C922" s="102"/>
      <c r="D922" s="102"/>
      <c r="E922" s="102"/>
      <c r="F922" s="102"/>
      <c r="G922" s="102"/>
      <c r="H922" s="102"/>
      <c r="I922" s="102"/>
      <c r="J922" s="102"/>
      <c r="K922" s="102"/>
    </row>
    <row r="923" spans="1:11" ht="12.75" customHeight="1" x14ac:dyDescent="0.2">
      <c r="A923" s="102"/>
      <c r="B923" s="102"/>
      <c r="C923" s="102"/>
      <c r="D923" s="102"/>
      <c r="E923" s="102"/>
      <c r="F923" s="102"/>
      <c r="G923" s="102"/>
      <c r="H923" s="102"/>
      <c r="I923" s="102"/>
      <c r="J923" s="102"/>
      <c r="K923" s="102"/>
    </row>
    <row r="924" spans="1:11" ht="12.75" customHeight="1" x14ac:dyDescent="0.2">
      <c r="A924" s="102"/>
      <c r="B924" s="102"/>
      <c r="C924" s="102"/>
      <c r="D924" s="102"/>
      <c r="E924" s="102"/>
      <c r="F924" s="102"/>
      <c r="G924" s="102"/>
      <c r="H924" s="102"/>
      <c r="I924" s="102"/>
      <c r="J924" s="102"/>
      <c r="K924" s="102"/>
    </row>
    <row r="925" spans="1:11" ht="12.75" customHeight="1" x14ac:dyDescent="0.2">
      <c r="A925" s="102"/>
      <c r="B925" s="102"/>
      <c r="C925" s="102"/>
      <c r="D925" s="102"/>
      <c r="E925" s="102"/>
      <c r="F925" s="102"/>
      <c r="G925" s="102"/>
      <c r="H925" s="102"/>
      <c r="I925" s="102"/>
      <c r="J925" s="102"/>
      <c r="K925" s="102"/>
    </row>
    <row r="926" spans="1:11" ht="12.75" customHeight="1" x14ac:dyDescent="0.2">
      <c r="A926" s="102"/>
      <c r="B926" s="102"/>
      <c r="C926" s="102"/>
      <c r="D926" s="102"/>
      <c r="E926" s="102"/>
      <c r="F926" s="102"/>
      <c r="G926" s="102"/>
      <c r="H926" s="102"/>
      <c r="I926" s="102"/>
      <c r="J926" s="102"/>
      <c r="K926" s="102"/>
    </row>
    <row r="927" spans="1:11" ht="12.75" customHeight="1" x14ac:dyDescent="0.2">
      <c r="A927" s="102"/>
      <c r="B927" s="102"/>
      <c r="C927" s="102"/>
      <c r="D927" s="102"/>
      <c r="E927" s="102"/>
      <c r="F927" s="102"/>
      <c r="G927" s="102"/>
      <c r="H927" s="102"/>
      <c r="I927" s="102"/>
      <c r="J927" s="102"/>
      <c r="K927" s="102"/>
    </row>
    <row r="928" spans="1:11" ht="12.75" customHeight="1" x14ac:dyDescent="0.2">
      <c r="A928" s="102"/>
      <c r="B928" s="102"/>
      <c r="C928" s="102"/>
      <c r="D928" s="102"/>
      <c r="E928" s="102"/>
      <c r="F928" s="102"/>
      <c r="G928" s="102"/>
      <c r="H928" s="102"/>
      <c r="I928" s="102"/>
      <c r="J928" s="102"/>
      <c r="K928" s="102"/>
    </row>
    <row r="929" spans="1:11" ht="12.75" customHeight="1" x14ac:dyDescent="0.2">
      <c r="A929" s="102"/>
      <c r="B929" s="102"/>
      <c r="C929" s="102"/>
      <c r="D929" s="102"/>
      <c r="E929" s="102"/>
      <c r="F929" s="102"/>
      <c r="G929" s="102"/>
      <c r="H929" s="102"/>
      <c r="I929" s="102"/>
      <c r="J929" s="102"/>
      <c r="K929" s="102"/>
    </row>
    <row r="930" spans="1:11" ht="12.75" customHeight="1" x14ac:dyDescent="0.2">
      <c r="A930" s="102"/>
      <c r="B930" s="102"/>
      <c r="C930" s="102"/>
      <c r="D930" s="102"/>
      <c r="E930" s="102"/>
      <c r="F930" s="102"/>
      <c r="G930" s="102"/>
      <c r="H930" s="102"/>
      <c r="I930" s="102"/>
      <c r="J930" s="102"/>
      <c r="K930" s="102"/>
    </row>
    <row r="931" spans="1:11" ht="12.75" customHeight="1" x14ac:dyDescent="0.2">
      <c r="A931" s="102"/>
      <c r="B931" s="102"/>
      <c r="C931" s="102"/>
      <c r="D931" s="102"/>
      <c r="E931" s="102"/>
      <c r="F931" s="102"/>
      <c r="G931" s="102"/>
      <c r="H931" s="102"/>
      <c r="I931" s="102"/>
      <c r="J931" s="102"/>
      <c r="K931" s="102"/>
    </row>
    <row r="932" spans="1:11" ht="12.75" customHeight="1" x14ac:dyDescent="0.2">
      <c r="A932" s="102"/>
      <c r="B932" s="102"/>
      <c r="C932" s="102"/>
      <c r="D932" s="102"/>
      <c r="E932" s="102"/>
      <c r="F932" s="102"/>
      <c r="G932" s="102"/>
      <c r="H932" s="102"/>
      <c r="I932" s="102"/>
      <c r="J932" s="102"/>
      <c r="K932" s="102"/>
    </row>
    <row r="933" spans="1:11" ht="12.75" customHeight="1" x14ac:dyDescent="0.2">
      <c r="A933" s="102"/>
      <c r="B933" s="102"/>
      <c r="C933" s="102"/>
      <c r="D933" s="102"/>
      <c r="E933" s="102"/>
      <c r="F933" s="102"/>
      <c r="G933" s="102"/>
      <c r="H933" s="102"/>
      <c r="I933" s="102"/>
      <c r="J933" s="102"/>
      <c r="K933" s="102"/>
    </row>
    <row r="934" spans="1:11" ht="12.75" customHeight="1" x14ac:dyDescent="0.2">
      <c r="A934" s="102"/>
      <c r="B934" s="102"/>
      <c r="C934" s="102"/>
      <c r="D934" s="102"/>
      <c r="E934" s="102"/>
      <c r="F934" s="102"/>
      <c r="G934" s="102"/>
      <c r="H934" s="102"/>
      <c r="I934" s="102"/>
      <c r="J934" s="102"/>
      <c r="K934" s="102"/>
    </row>
    <row r="935" spans="1:11" ht="12.75" customHeight="1" x14ac:dyDescent="0.2">
      <c r="A935" s="102"/>
      <c r="B935" s="102"/>
      <c r="C935" s="102"/>
      <c r="D935" s="102"/>
      <c r="E935" s="102"/>
      <c r="F935" s="102"/>
      <c r="G935" s="102"/>
      <c r="H935" s="102"/>
      <c r="I935" s="102"/>
      <c r="J935" s="102"/>
      <c r="K935" s="102"/>
    </row>
    <row r="936" spans="1:11" ht="12.75" customHeight="1" x14ac:dyDescent="0.2">
      <c r="A936" s="102"/>
      <c r="B936" s="102"/>
      <c r="C936" s="102"/>
      <c r="D936" s="102"/>
      <c r="E936" s="102"/>
      <c r="F936" s="102"/>
      <c r="G936" s="102"/>
      <c r="H936" s="102"/>
      <c r="I936" s="102"/>
      <c r="J936" s="102"/>
      <c r="K936" s="102"/>
    </row>
    <row r="937" spans="1:11" ht="12.75" customHeight="1" x14ac:dyDescent="0.2">
      <c r="A937" s="102"/>
      <c r="B937" s="102"/>
      <c r="C937" s="102"/>
      <c r="D937" s="102"/>
      <c r="E937" s="102"/>
      <c r="F937" s="102"/>
      <c r="G937" s="102"/>
      <c r="H937" s="102"/>
      <c r="I937" s="102"/>
      <c r="J937" s="102"/>
      <c r="K937" s="102"/>
    </row>
    <row r="938" spans="1:11" ht="12.75" customHeight="1" x14ac:dyDescent="0.2">
      <c r="A938" s="102"/>
      <c r="B938" s="102"/>
      <c r="C938" s="102"/>
      <c r="D938" s="102"/>
      <c r="E938" s="102"/>
      <c r="F938" s="102"/>
      <c r="G938" s="102"/>
      <c r="H938" s="102"/>
      <c r="I938" s="102"/>
      <c r="J938" s="102"/>
      <c r="K938" s="102"/>
    </row>
    <row r="939" spans="1:11" ht="12.75" customHeight="1" x14ac:dyDescent="0.2">
      <c r="A939" s="102"/>
      <c r="B939" s="102"/>
      <c r="C939" s="102"/>
      <c r="D939" s="102"/>
      <c r="E939" s="102"/>
      <c r="F939" s="102"/>
      <c r="G939" s="102"/>
      <c r="H939" s="102"/>
      <c r="I939" s="102"/>
      <c r="J939" s="102"/>
      <c r="K939" s="102"/>
    </row>
    <row r="940" spans="1:11" ht="12.75" customHeight="1" x14ac:dyDescent="0.2">
      <c r="A940" s="102"/>
      <c r="B940" s="102"/>
      <c r="C940" s="102"/>
      <c r="D940" s="102"/>
      <c r="E940" s="102"/>
      <c r="F940" s="102"/>
      <c r="G940" s="102"/>
      <c r="H940" s="102"/>
      <c r="I940" s="102"/>
      <c r="J940" s="102"/>
      <c r="K940" s="102"/>
    </row>
    <row r="941" spans="1:11" ht="12.75" customHeight="1" x14ac:dyDescent="0.2">
      <c r="A941" s="102"/>
      <c r="B941" s="102"/>
      <c r="C941" s="102"/>
      <c r="D941" s="102"/>
      <c r="E941" s="102"/>
      <c r="F941" s="102"/>
      <c r="G941" s="102"/>
      <c r="H941" s="102"/>
      <c r="I941" s="102"/>
      <c r="J941" s="102"/>
      <c r="K941" s="102"/>
    </row>
    <row r="942" spans="1:11" ht="12.75" customHeight="1" x14ac:dyDescent="0.2">
      <c r="A942" s="102"/>
      <c r="B942" s="102"/>
      <c r="C942" s="102"/>
      <c r="D942" s="102"/>
      <c r="E942" s="102"/>
      <c r="F942" s="102"/>
      <c r="G942" s="102"/>
      <c r="H942" s="102"/>
      <c r="I942" s="102"/>
      <c r="J942" s="102"/>
      <c r="K942" s="102"/>
    </row>
    <row r="943" spans="1:11" ht="12.75" customHeight="1" x14ac:dyDescent="0.2">
      <c r="A943" s="102"/>
      <c r="B943" s="102"/>
      <c r="C943" s="102"/>
      <c r="D943" s="102"/>
      <c r="E943" s="102"/>
      <c r="F943" s="102"/>
      <c r="G943" s="102"/>
      <c r="H943" s="102"/>
      <c r="I943" s="102"/>
      <c r="J943" s="102"/>
      <c r="K943" s="102"/>
    </row>
    <row r="944" spans="1:11" ht="12.75" customHeight="1" x14ac:dyDescent="0.2">
      <c r="A944" s="102"/>
      <c r="B944" s="102"/>
      <c r="C944" s="102"/>
      <c r="D944" s="102"/>
      <c r="E944" s="102"/>
      <c r="F944" s="102"/>
      <c r="G944" s="102"/>
      <c r="H944" s="102"/>
      <c r="I944" s="102"/>
      <c r="J944" s="102"/>
      <c r="K944" s="102"/>
    </row>
    <row r="945" spans="1:11" ht="12.75" customHeight="1" x14ac:dyDescent="0.2">
      <c r="A945" s="102"/>
      <c r="B945" s="102"/>
      <c r="C945" s="102"/>
      <c r="D945" s="102"/>
      <c r="E945" s="102"/>
      <c r="F945" s="102"/>
      <c r="G945" s="102"/>
      <c r="H945" s="102"/>
      <c r="I945" s="102"/>
      <c r="J945" s="102"/>
      <c r="K945" s="102"/>
    </row>
    <row r="946" spans="1:11" ht="12.75" customHeight="1" x14ac:dyDescent="0.2">
      <c r="A946" s="102"/>
      <c r="B946" s="102"/>
      <c r="C946" s="102"/>
      <c r="D946" s="102"/>
      <c r="E946" s="102"/>
      <c r="F946" s="102"/>
      <c r="G946" s="102"/>
      <c r="H946" s="102"/>
      <c r="I946" s="102"/>
      <c r="J946" s="102"/>
      <c r="K946" s="102"/>
    </row>
    <row r="947" spans="1:11" ht="12.75" customHeight="1" x14ac:dyDescent="0.2">
      <c r="A947" s="102"/>
      <c r="B947" s="102"/>
      <c r="C947" s="102"/>
      <c r="D947" s="102"/>
      <c r="E947" s="102"/>
      <c r="F947" s="102"/>
      <c r="G947" s="102"/>
      <c r="H947" s="102"/>
      <c r="I947" s="102"/>
      <c r="J947" s="102"/>
      <c r="K947" s="102"/>
    </row>
    <row r="948" spans="1:11" ht="12.75" customHeight="1" x14ac:dyDescent="0.2">
      <c r="A948" s="102"/>
      <c r="B948" s="102"/>
      <c r="C948" s="102"/>
      <c r="D948" s="102"/>
      <c r="E948" s="102"/>
      <c r="F948" s="102"/>
      <c r="G948" s="102"/>
      <c r="H948" s="102"/>
      <c r="I948" s="102"/>
      <c r="J948" s="102"/>
      <c r="K948" s="102"/>
    </row>
    <row r="949" spans="1:11" ht="12.75" customHeight="1" x14ac:dyDescent="0.2">
      <c r="A949" s="102"/>
      <c r="B949" s="102"/>
      <c r="C949" s="102"/>
      <c r="D949" s="102"/>
      <c r="E949" s="102"/>
      <c r="F949" s="102"/>
      <c r="G949" s="102"/>
      <c r="H949" s="102"/>
      <c r="I949" s="102"/>
      <c r="J949" s="102"/>
      <c r="K949" s="102"/>
    </row>
    <row r="950" spans="1:11" ht="12.75" customHeight="1" x14ac:dyDescent="0.2">
      <c r="A950" s="102"/>
      <c r="B950" s="102"/>
      <c r="C950" s="102"/>
      <c r="D950" s="102"/>
      <c r="E950" s="102"/>
      <c r="F950" s="102"/>
      <c r="G950" s="102"/>
      <c r="H950" s="102"/>
      <c r="I950" s="102"/>
      <c r="J950" s="102"/>
      <c r="K950" s="102"/>
    </row>
    <row r="951" spans="1:11" ht="12.75" customHeight="1" x14ac:dyDescent="0.2">
      <c r="A951" s="102"/>
      <c r="B951" s="102"/>
      <c r="C951" s="102"/>
      <c r="D951" s="102"/>
      <c r="E951" s="102"/>
      <c r="F951" s="102"/>
      <c r="G951" s="102"/>
      <c r="H951" s="102"/>
      <c r="I951" s="102"/>
      <c r="J951" s="102"/>
      <c r="K951" s="102"/>
    </row>
    <row r="952" spans="1:11" ht="12.75" customHeight="1" x14ac:dyDescent="0.2">
      <c r="A952" s="102"/>
      <c r="B952" s="102"/>
      <c r="C952" s="102"/>
      <c r="D952" s="102"/>
      <c r="E952" s="102"/>
      <c r="F952" s="102"/>
      <c r="G952" s="102"/>
      <c r="H952" s="102"/>
      <c r="I952" s="102"/>
      <c r="J952" s="102"/>
      <c r="K952" s="102"/>
    </row>
    <row r="953" spans="1:11" ht="12.75" customHeight="1" x14ac:dyDescent="0.2">
      <c r="A953" s="102"/>
      <c r="B953" s="102"/>
      <c r="C953" s="102"/>
      <c r="D953" s="102"/>
      <c r="E953" s="102"/>
      <c r="F953" s="102"/>
      <c r="G953" s="102"/>
      <c r="H953" s="102"/>
      <c r="I953" s="102"/>
      <c r="J953" s="102"/>
      <c r="K953" s="102"/>
    </row>
    <row r="954" spans="1:11" ht="12.75" customHeight="1" x14ac:dyDescent="0.2">
      <c r="A954" s="102"/>
      <c r="B954" s="102"/>
      <c r="C954" s="102"/>
      <c r="D954" s="102"/>
      <c r="E954" s="102"/>
      <c r="F954" s="102"/>
      <c r="G954" s="102"/>
      <c r="H954" s="102"/>
      <c r="I954" s="102"/>
      <c r="J954" s="102"/>
      <c r="K954" s="102"/>
    </row>
    <row r="955" spans="1:11" ht="12.75" customHeight="1" x14ac:dyDescent="0.2">
      <c r="A955" s="102"/>
      <c r="B955" s="102"/>
      <c r="C955" s="102"/>
      <c r="D955" s="102"/>
      <c r="E955" s="102"/>
      <c r="F955" s="102"/>
      <c r="G955" s="102"/>
      <c r="H955" s="102"/>
      <c r="I955" s="102"/>
      <c r="J955" s="102"/>
      <c r="K955" s="102"/>
    </row>
    <row r="956" spans="1:11" ht="12.75" customHeight="1" x14ac:dyDescent="0.2">
      <c r="A956" s="102"/>
      <c r="B956" s="102"/>
      <c r="C956" s="102"/>
      <c r="D956" s="102"/>
      <c r="E956" s="102"/>
      <c r="F956" s="102"/>
      <c r="G956" s="102"/>
      <c r="H956" s="102"/>
      <c r="I956" s="102"/>
      <c r="J956" s="102"/>
      <c r="K956" s="102"/>
    </row>
    <row r="957" spans="1:11" ht="12.75" customHeight="1" x14ac:dyDescent="0.2">
      <c r="A957" s="102"/>
      <c r="B957" s="102"/>
      <c r="C957" s="102"/>
      <c r="D957" s="102"/>
      <c r="E957" s="102"/>
      <c r="F957" s="102"/>
      <c r="G957" s="102"/>
      <c r="H957" s="102"/>
      <c r="I957" s="102"/>
      <c r="J957" s="102"/>
      <c r="K957" s="102"/>
    </row>
    <row r="958" spans="1:11" ht="12.75" customHeight="1" x14ac:dyDescent="0.2">
      <c r="A958" s="102"/>
      <c r="B958" s="102"/>
      <c r="C958" s="102"/>
      <c r="D958" s="102"/>
      <c r="E958" s="102"/>
      <c r="F958" s="102"/>
      <c r="G958" s="102"/>
      <c r="H958" s="102"/>
      <c r="I958" s="102"/>
      <c r="J958" s="102"/>
      <c r="K958" s="102"/>
    </row>
    <row r="959" spans="1:11" ht="12.75" customHeight="1" x14ac:dyDescent="0.2">
      <c r="A959" s="102"/>
      <c r="B959" s="102"/>
      <c r="C959" s="102"/>
      <c r="D959" s="102"/>
      <c r="E959" s="102"/>
      <c r="F959" s="102"/>
      <c r="G959" s="102"/>
      <c r="H959" s="102"/>
      <c r="I959" s="102"/>
      <c r="J959" s="102"/>
      <c r="K959" s="102"/>
    </row>
    <row r="960" spans="1:11" ht="12.75" customHeight="1" x14ac:dyDescent="0.2">
      <c r="A960" s="102"/>
      <c r="B960" s="102"/>
      <c r="C960" s="102"/>
      <c r="D960" s="102"/>
      <c r="E960" s="102"/>
      <c r="F960" s="102"/>
      <c r="G960" s="102"/>
      <c r="H960" s="102"/>
      <c r="I960" s="102"/>
      <c r="J960" s="102"/>
      <c r="K960" s="102"/>
    </row>
    <row r="961" spans="1:11" ht="12.75" customHeight="1" x14ac:dyDescent="0.2">
      <c r="A961" s="102"/>
      <c r="B961" s="102"/>
      <c r="C961" s="102"/>
      <c r="D961" s="102"/>
      <c r="E961" s="102"/>
      <c r="F961" s="102"/>
      <c r="G961" s="102"/>
      <c r="H961" s="102"/>
      <c r="I961" s="102"/>
      <c r="J961" s="102"/>
      <c r="K961" s="102"/>
    </row>
    <row r="962" spans="1:11" ht="12.75" customHeight="1" x14ac:dyDescent="0.2">
      <c r="A962" s="102"/>
      <c r="B962" s="102"/>
      <c r="C962" s="102"/>
      <c r="D962" s="102"/>
      <c r="E962" s="102"/>
      <c r="F962" s="102"/>
      <c r="G962" s="102"/>
      <c r="H962" s="102"/>
      <c r="I962" s="102"/>
      <c r="J962" s="102"/>
      <c r="K962" s="102"/>
    </row>
    <row r="963" spans="1:11" ht="12.75" customHeight="1" x14ac:dyDescent="0.2">
      <c r="A963" s="102"/>
      <c r="B963" s="102"/>
      <c r="C963" s="102"/>
      <c r="D963" s="102"/>
      <c r="E963" s="102"/>
      <c r="F963" s="102"/>
      <c r="G963" s="102"/>
      <c r="H963" s="102"/>
      <c r="I963" s="102"/>
      <c r="J963" s="102"/>
      <c r="K963" s="102"/>
    </row>
    <row r="964" spans="1:11" ht="12.75" customHeight="1" x14ac:dyDescent="0.2">
      <c r="A964" s="102"/>
      <c r="B964" s="102"/>
      <c r="C964" s="102"/>
      <c r="D964" s="102"/>
      <c r="E964" s="102"/>
      <c r="F964" s="102"/>
      <c r="G964" s="102"/>
      <c r="H964" s="102"/>
      <c r="I964" s="102"/>
      <c r="J964" s="102"/>
      <c r="K964" s="102"/>
    </row>
    <row r="965" spans="1:11" ht="12.75" customHeight="1" x14ac:dyDescent="0.2">
      <c r="A965" s="102"/>
      <c r="B965" s="102"/>
      <c r="C965" s="102"/>
      <c r="D965" s="102"/>
      <c r="E965" s="102"/>
      <c r="F965" s="102"/>
      <c r="G965" s="102"/>
      <c r="H965" s="102"/>
      <c r="I965" s="102"/>
      <c r="J965" s="102"/>
      <c r="K965" s="102"/>
    </row>
    <row r="966" spans="1:11" ht="12.75" customHeight="1" x14ac:dyDescent="0.2">
      <c r="A966" s="102"/>
      <c r="B966" s="102"/>
      <c r="C966" s="102"/>
      <c r="D966" s="102"/>
      <c r="E966" s="102"/>
      <c r="F966" s="102"/>
      <c r="G966" s="102"/>
      <c r="H966" s="102"/>
      <c r="I966" s="102"/>
      <c r="J966" s="102"/>
      <c r="K966" s="102"/>
    </row>
    <row r="967" spans="1:11" ht="12.75" customHeight="1" x14ac:dyDescent="0.2">
      <c r="A967" s="102"/>
      <c r="B967" s="102"/>
      <c r="C967" s="102"/>
      <c r="D967" s="102"/>
      <c r="E967" s="102"/>
      <c r="F967" s="102"/>
      <c r="G967" s="102"/>
      <c r="H967" s="102"/>
      <c r="I967" s="102"/>
      <c r="J967" s="102"/>
      <c r="K967" s="102"/>
    </row>
    <row r="968" spans="1:11" ht="12.75" customHeight="1" x14ac:dyDescent="0.2">
      <c r="A968" s="102"/>
      <c r="B968" s="102"/>
      <c r="C968" s="102"/>
      <c r="D968" s="102"/>
      <c r="E968" s="102"/>
      <c r="F968" s="102"/>
      <c r="G968" s="102"/>
      <c r="H968" s="102"/>
      <c r="I968" s="102"/>
      <c r="J968" s="102"/>
      <c r="K968" s="102"/>
    </row>
    <row r="969" spans="1:11" ht="12.75" customHeight="1" x14ac:dyDescent="0.2">
      <c r="A969" s="102"/>
      <c r="B969" s="102"/>
      <c r="C969" s="102"/>
      <c r="D969" s="102"/>
      <c r="E969" s="102"/>
      <c r="F969" s="102"/>
      <c r="G969" s="102"/>
      <c r="H969" s="102"/>
      <c r="I969" s="102"/>
      <c r="J969" s="102"/>
      <c r="K969" s="102"/>
    </row>
    <row r="970" spans="1:11" ht="12.75" customHeight="1" x14ac:dyDescent="0.2">
      <c r="A970" s="102"/>
      <c r="B970" s="102"/>
      <c r="C970" s="102"/>
      <c r="D970" s="102"/>
      <c r="E970" s="102"/>
      <c r="F970" s="102"/>
      <c r="G970" s="102"/>
      <c r="H970" s="102"/>
      <c r="I970" s="102"/>
      <c r="J970" s="102"/>
      <c r="K970" s="102"/>
    </row>
    <row r="971" spans="1:11" ht="12.75" customHeight="1" x14ac:dyDescent="0.2">
      <c r="A971" s="102"/>
      <c r="B971" s="102"/>
      <c r="C971" s="102"/>
      <c r="D971" s="102"/>
      <c r="E971" s="102"/>
      <c r="F971" s="102"/>
      <c r="G971" s="102"/>
      <c r="H971" s="102"/>
      <c r="I971" s="102"/>
      <c r="J971" s="102"/>
      <c r="K971" s="102"/>
    </row>
    <row r="972" spans="1:11" ht="12.75" customHeight="1" x14ac:dyDescent="0.2">
      <c r="A972" s="102"/>
      <c r="B972" s="102"/>
      <c r="C972" s="102"/>
      <c r="D972" s="102"/>
      <c r="E972" s="102"/>
      <c r="F972" s="102"/>
      <c r="G972" s="102"/>
      <c r="H972" s="102"/>
      <c r="I972" s="102"/>
      <c r="J972" s="102"/>
      <c r="K972" s="102"/>
    </row>
    <row r="973" spans="1:11" ht="12.75" customHeight="1" x14ac:dyDescent="0.2">
      <c r="A973" s="102"/>
      <c r="B973" s="102"/>
      <c r="C973" s="102"/>
      <c r="D973" s="102"/>
      <c r="E973" s="102"/>
      <c r="F973" s="102"/>
      <c r="G973" s="102"/>
      <c r="H973" s="102"/>
      <c r="I973" s="102"/>
      <c r="J973" s="102"/>
      <c r="K973" s="102"/>
    </row>
    <row r="974" spans="1:11" ht="12.75" customHeight="1" x14ac:dyDescent="0.2">
      <c r="A974" s="102"/>
      <c r="B974" s="102"/>
      <c r="C974" s="102"/>
      <c r="D974" s="102"/>
      <c r="E974" s="102"/>
      <c r="F974" s="102"/>
      <c r="G974" s="102"/>
      <c r="H974" s="102"/>
      <c r="I974" s="102"/>
      <c r="J974" s="102"/>
      <c r="K974" s="102"/>
    </row>
    <row r="975" spans="1:11" ht="12.75" customHeight="1" x14ac:dyDescent="0.2">
      <c r="A975" s="102"/>
      <c r="B975" s="102"/>
      <c r="C975" s="102"/>
      <c r="D975" s="102"/>
      <c r="E975" s="102"/>
      <c r="F975" s="102"/>
      <c r="G975" s="102"/>
      <c r="H975" s="102"/>
      <c r="I975" s="102"/>
      <c r="J975" s="102"/>
      <c r="K975" s="102"/>
    </row>
    <row r="976" spans="1:11" ht="12.75" customHeight="1" x14ac:dyDescent="0.2">
      <c r="A976" s="102"/>
      <c r="B976" s="102"/>
      <c r="C976" s="102"/>
      <c r="D976" s="102"/>
      <c r="E976" s="102"/>
      <c r="F976" s="102"/>
      <c r="G976" s="102"/>
      <c r="H976" s="102"/>
      <c r="I976" s="102"/>
      <c r="J976" s="102"/>
      <c r="K976" s="102"/>
    </row>
    <row r="977" spans="1:11" ht="12.75" customHeight="1" x14ac:dyDescent="0.2">
      <c r="A977" s="102"/>
      <c r="B977" s="102"/>
      <c r="C977" s="102"/>
      <c r="D977" s="102"/>
      <c r="E977" s="102"/>
      <c r="F977" s="102"/>
      <c r="G977" s="102"/>
      <c r="H977" s="102"/>
      <c r="I977" s="102"/>
      <c r="J977" s="102"/>
      <c r="K977" s="102"/>
    </row>
    <row r="978" spans="1:11" ht="12.75" customHeight="1" x14ac:dyDescent="0.2">
      <c r="A978" s="102"/>
      <c r="B978" s="102"/>
      <c r="C978" s="102"/>
      <c r="D978" s="102"/>
      <c r="E978" s="102"/>
      <c r="F978" s="102"/>
      <c r="G978" s="102"/>
      <c r="H978" s="102"/>
      <c r="I978" s="102"/>
      <c r="J978" s="102"/>
      <c r="K978" s="102"/>
    </row>
    <row r="979" spans="1:11" ht="12.75" customHeight="1" x14ac:dyDescent="0.2">
      <c r="A979" s="102"/>
      <c r="B979" s="102"/>
      <c r="C979" s="102"/>
      <c r="D979" s="102"/>
      <c r="E979" s="102"/>
      <c r="F979" s="102"/>
      <c r="G979" s="102"/>
      <c r="H979" s="102"/>
      <c r="I979" s="102"/>
      <c r="J979" s="102"/>
      <c r="K979" s="102"/>
    </row>
    <row r="980" spans="1:11" ht="12.75" customHeight="1" x14ac:dyDescent="0.2">
      <c r="A980" s="102"/>
      <c r="B980" s="102"/>
      <c r="C980" s="102"/>
      <c r="D980" s="102"/>
      <c r="E980" s="102"/>
      <c r="F980" s="102"/>
      <c r="G980" s="102"/>
      <c r="H980" s="102"/>
      <c r="I980" s="102"/>
      <c r="J980" s="102"/>
      <c r="K980" s="102"/>
    </row>
    <row r="981" spans="1:11" ht="12.75" customHeight="1" x14ac:dyDescent="0.2">
      <c r="A981" s="102"/>
      <c r="B981" s="102"/>
      <c r="C981" s="102"/>
      <c r="D981" s="102"/>
      <c r="E981" s="102"/>
      <c r="F981" s="102"/>
      <c r="G981" s="102"/>
      <c r="H981" s="102"/>
      <c r="I981" s="102"/>
      <c r="J981" s="102"/>
      <c r="K981" s="102"/>
    </row>
    <row r="982" spans="1:11" ht="12.75" customHeight="1" x14ac:dyDescent="0.2">
      <c r="A982" s="102"/>
      <c r="B982" s="102"/>
      <c r="C982" s="102"/>
      <c r="D982" s="102"/>
      <c r="E982" s="102"/>
      <c r="F982" s="102"/>
      <c r="G982" s="102"/>
      <c r="H982" s="102"/>
      <c r="I982" s="102"/>
      <c r="J982" s="102"/>
      <c r="K982" s="102"/>
    </row>
    <row r="983" spans="1:11" ht="12.75" customHeight="1" x14ac:dyDescent="0.2">
      <c r="A983" s="102"/>
      <c r="B983" s="102"/>
      <c r="C983" s="102"/>
      <c r="D983" s="102"/>
      <c r="E983" s="102"/>
      <c r="F983" s="102"/>
      <c r="G983" s="102"/>
      <c r="H983" s="102"/>
      <c r="I983" s="102"/>
      <c r="J983" s="102"/>
      <c r="K983" s="102"/>
    </row>
    <row r="984" spans="1:11" ht="12.75" customHeight="1" x14ac:dyDescent="0.2">
      <c r="A984" s="102"/>
      <c r="B984" s="102"/>
      <c r="C984" s="102"/>
      <c r="D984" s="102"/>
      <c r="E984" s="102"/>
      <c r="F984" s="102"/>
      <c r="G984" s="102"/>
      <c r="H984" s="102"/>
      <c r="I984" s="102"/>
      <c r="J984" s="102"/>
      <c r="K984" s="102"/>
    </row>
    <row r="985" spans="1:11" ht="12.75" customHeight="1" x14ac:dyDescent="0.2">
      <c r="A985" s="102"/>
      <c r="B985" s="102"/>
      <c r="C985" s="102"/>
      <c r="D985" s="102"/>
      <c r="E985" s="102"/>
      <c r="F985" s="102"/>
      <c r="G985" s="102"/>
      <c r="H985" s="102"/>
      <c r="I985" s="102"/>
      <c r="J985" s="102"/>
      <c r="K985" s="102"/>
    </row>
    <row r="986" spans="1:11" ht="12.75" customHeight="1" x14ac:dyDescent="0.2">
      <c r="A986" s="102"/>
      <c r="B986" s="102"/>
      <c r="C986" s="102"/>
      <c r="D986" s="102"/>
      <c r="E986" s="102"/>
      <c r="F986" s="102"/>
      <c r="G986" s="102"/>
      <c r="H986" s="102"/>
      <c r="I986" s="102"/>
      <c r="J986" s="102"/>
      <c r="K986" s="102"/>
    </row>
    <row r="987" spans="1:11" ht="12.75" customHeight="1" x14ac:dyDescent="0.2">
      <c r="A987" s="102"/>
      <c r="B987" s="102"/>
      <c r="C987" s="102"/>
      <c r="D987" s="102"/>
      <c r="E987" s="102"/>
      <c r="F987" s="102"/>
      <c r="G987" s="102"/>
      <c r="H987" s="102"/>
      <c r="I987" s="102"/>
      <c r="J987" s="102"/>
      <c r="K987" s="102"/>
    </row>
    <row r="988" spans="1:11" ht="12.75" customHeight="1" x14ac:dyDescent="0.2">
      <c r="A988" s="102"/>
      <c r="B988" s="102"/>
      <c r="C988" s="102"/>
      <c r="D988" s="102"/>
      <c r="E988" s="102"/>
      <c r="F988" s="102"/>
      <c r="G988" s="102"/>
      <c r="H988" s="102"/>
      <c r="I988" s="102"/>
      <c r="J988" s="102"/>
      <c r="K988" s="102"/>
    </row>
    <row r="989" spans="1:11" ht="12.75" customHeight="1" x14ac:dyDescent="0.2">
      <c r="A989" s="102"/>
      <c r="B989" s="102"/>
      <c r="C989" s="102"/>
      <c r="D989" s="102"/>
      <c r="E989" s="102"/>
      <c r="F989" s="102"/>
      <c r="G989" s="102"/>
      <c r="H989" s="102"/>
      <c r="I989" s="102"/>
      <c r="J989" s="102"/>
      <c r="K989" s="102"/>
    </row>
    <row r="990" spans="1:11" ht="12.75" customHeight="1" x14ac:dyDescent="0.2">
      <c r="A990" s="102"/>
      <c r="B990" s="102"/>
      <c r="C990" s="102"/>
      <c r="D990" s="102"/>
      <c r="E990" s="102"/>
      <c r="F990" s="102"/>
      <c r="G990" s="102"/>
      <c r="H990" s="102"/>
      <c r="I990" s="102"/>
      <c r="J990" s="102"/>
      <c r="K990" s="102"/>
    </row>
    <row r="991" spans="1:11" ht="12.75" customHeight="1" x14ac:dyDescent="0.2">
      <c r="A991" s="102"/>
      <c r="B991" s="102"/>
      <c r="C991" s="102"/>
      <c r="D991" s="102"/>
      <c r="E991" s="102"/>
      <c r="F991" s="102"/>
      <c r="G991" s="102"/>
      <c r="H991" s="102"/>
      <c r="I991" s="102"/>
      <c r="J991" s="102"/>
      <c r="K991" s="102"/>
    </row>
    <row r="992" spans="1:11" ht="12.75" customHeight="1" x14ac:dyDescent="0.2">
      <c r="A992" s="102"/>
      <c r="B992" s="102"/>
      <c r="C992" s="102"/>
      <c r="D992" s="102"/>
      <c r="E992" s="102"/>
      <c r="F992" s="102"/>
      <c r="G992" s="102"/>
      <c r="H992" s="102"/>
      <c r="I992" s="102"/>
      <c r="J992" s="102"/>
      <c r="K992" s="102"/>
    </row>
    <row r="993" spans="1:11" ht="12.75" customHeight="1" x14ac:dyDescent="0.2">
      <c r="A993" s="102"/>
      <c r="B993" s="102"/>
      <c r="C993" s="102"/>
      <c r="D993" s="102"/>
      <c r="E993" s="102"/>
      <c r="F993" s="102"/>
      <c r="G993" s="102"/>
      <c r="H993" s="102"/>
      <c r="I993" s="102"/>
      <c r="J993" s="102"/>
      <c r="K993" s="102"/>
    </row>
    <row r="994" spans="1:11" ht="12.75" customHeight="1" x14ac:dyDescent="0.2">
      <c r="A994" s="102"/>
      <c r="B994" s="102"/>
      <c r="C994" s="102"/>
      <c r="D994" s="102"/>
      <c r="E994" s="102"/>
      <c r="F994" s="102"/>
      <c r="G994" s="102"/>
      <c r="H994" s="102"/>
      <c r="I994" s="102"/>
      <c r="J994" s="102"/>
      <c r="K994" s="102"/>
    </row>
    <row r="995" spans="1:11" ht="12.75" customHeight="1" x14ac:dyDescent="0.2">
      <c r="A995" s="102"/>
      <c r="B995" s="102"/>
      <c r="C995" s="102"/>
      <c r="D995" s="102"/>
      <c r="E995" s="102"/>
      <c r="F995" s="102"/>
      <c r="G995" s="102"/>
      <c r="H995" s="102"/>
      <c r="I995" s="102"/>
      <c r="J995" s="102"/>
      <c r="K995" s="102"/>
    </row>
    <row r="996" spans="1:11" ht="12.75" customHeight="1" x14ac:dyDescent="0.2">
      <c r="A996" s="102"/>
      <c r="B996" s="102"/>
      <c r="C996" s="102"/>
      <c r="D996" s="102"/>
      <c r="E996" s="102"/>
      <c r="F996" s="102"/>
      <c r="G996" s="102"/>
      <c r="H996" s="102"/>
      <c r="I996" s="102"/>
      <c r="J996" s="102"/>
      <c r="K996" s="102"/>
    </row>
    <row r="997" spans="1:11" ht="12.75" customHeight="1" x14ac:dyDescent="0.2">
      <c r="A997" s="102"/>
      <c r="B997" s="102"/>
      <c r="C997" s="102"/>
      <c r="D997" s="102"/>
      <c r="E997" s="102"/>
      <c r="F997" s="102"/>
      <c r="G997" s="102"/>
      <c r="H997" s="102"/>
      <c r="I997" s="102"/>
      <c r="J997" s="102"/>
      <c r="K997" s="102"/>
    </row>
    <row r="998" spans="1:11" ht="12.75" customHeight="1" x14ac:dyDescent="0.2">
      <c r="A998" s="102"/>
      <c r="B998" s="102"/>
      <c r="C998" s="102"/>
      <c r="D998" s="102"/>
      <c r="E998" s="102"/>
      <c r="F998" s="102"/>
      <c r="G998" s="102"/>
      <c r="H998" s="102"/>
      <c r="I998" s="102"/>
      <c r="J998" s="102"/>
      <c r="K998" s="102"/>
    </row>
    <row r="999" spans="1:11" ht="12.75" customHeight="1" x14ac:dyDescent="0.2">
      <c r="A999" s="102"/>
      <c r="B999" s="102"/>
      <c r="C999" s="102"/>
      <c r="D999" s="102"/>
      <c r="E999" s="102"/>
      <c r="F999" s="102"/>
      <c r="G999" s="102"/>
      <c r="H999" s="102"/>
      <c r="I999" s="102"/>
      <c r="J999" s="102"/>
      <c r="K999" s="102"/>
    </row>
    <row r="1000" spans="1:11" ht="12.75" customHeight="1" x14ac:dyDescent="0.2">
      <c r="A1000" s="102"/>
      <c r="B1000" s="102"/>
      <c r="C1000" s="102"/>
      <c r="D1000" s="102"/>
      <c r="E1000" s="102"/>
      <c r="F1000" s="102"/>
      <c r="G1000" s="102"/>
      <c r="H1000" s="102"/>
      <c r="I1000" s="102"/>
      <c r="J1000" s="102"/>
      <c r="K1000" s="102"/>
    </row>
    <row r="1001" spans="1:11" ht="12.75" customHeight="1" x14ac:dyDescent="0.2">
      <c r="A1001" s="102"/>
      <c r="B1001" s="102"/>
      <c r="C1001" s="102"/>
      <c r="D1001" s="102"/>
      <c r="E1001" s="102"/>
      <c r="F1001" s="102"/>
      <c r="G1001" s="102"/>
      <c r="H1001" s="102"/>
      <c r="I1001" s="102"/>
      <c r="J1001" s="102"/>
      <c r="K1001" s="102"/>
    </row>
  </sheetData>
  <mergeCells count="5">
    <mergeCell ref="A1:J1"/>
    <mergeCell ref="A7:B7"/>
    <mergeCell ref="B32:D32"/>
    <mergeCell ref="A57:K57"/>
    <mergeCell ref="A56:K56"/>
  </mergeCells>
  <hyperlinks>
    <hyperlink ref="E54" r:id="rId1" display="http://fyi.uwex.edu/wbic/" xr:uid="{00000000-0004-0000-0100-000000000000}"/>
  </hyperlinks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topLeftCell="A13" workbookViewId="0">
      <selection activeCell="H32" sqref="H32"/>
    </sheetView>
  </sheetViews>
  <sheetFormatPr defaultColWidth="17.28515625" defaultRowHeight="15" customHeight="1" x14ac:dyDescent="0.2"/>
  <cols>
    <col min="1" max="1" width="2.7109375" style="68" customWidth="1"/>
    <col min="2" max="2" width="8.85546875" style="68" customWidth="1"/>
    <col min="3" max="3" width="15.42578125" style="68" customWidth="1"/>
    <col min="4" max="4" width="12.140625" style="68" customWidth="1"/>
    <col min="5" max="5" width="5.7109375" style="68" customWidth="1"/>
    <col min="6" max="6" width="8.7109375" style="68" customWidth="1"/>
    <col min="7" max="7" width="9.140625" style="68" customWidth="1"/>
    <col min="8" max="8" width="10" style="68" customWidth="1"/>
    <col min="9" max="9" width="1.7109375" style="68" customWidth="1"/>
    <col min="10" max="10" width="4.7109375" style="68" customWidth="1"/>
    <col min="11" max="11" width="10.140625" style="68" customWidth="1"/>
    <col min="12" max="26" width="6.7109375" style="68" customWidth="1"/>
    <col min="27" max="16384" width="17.28515625" style="68"/>
  </cols>
  <sheetData>
    <row r="1" spans="1:26" ht="27" customHeight="1" x14ac:dyDescent="0.25">
      <c r="A1" s="286" t="s">
        <v>0</v>
      </c>
      <c r="B1" s="275"/>
      <c r="C1" s="275"/>
      <c r="D1" s="275"/>
      <c r="E1" s="275"/>
      <c r="F1" s="275"/>
      <c r="G1" s="275"/>
      <c r="H1" s="275"/>
      <c r="I1" s="275"/>
      <c r="J1" s="275"/>
      <c r="K1" s="67"/>
    </row>
    <row r="2" spans="1:26" ht="16.5" customHeight="1" thickBot="1" x14ac:dyDescent="0.3">
      <c r="A2" s="69" t="s">
        <v>2</v>
      </c>
      <c r="B2" s="70"/>
      <c r="C2" s="70"/>
      <c r="D2" s="70"/>
      <c r="E2" s="70"/>
      <c r="F2" s="70"/>
      <c r="G2" s="70"/>
      <c r="H2" s="70"/>
      <c r="I2" s="70"/>
      <c r="J2" s="70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6" customHeight="1" x14ac:dyDescent="0.25">
      <c r="A3" s="7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2.75" customHeight="1" x14ac:dyDescent="0.2">
      <c r="A4" s="67"/>
      <c r="B4" s="174"/>
      <c r="C4" s="72" t="s">
        <v>4</v>
      </c>
      <c r="D4" s="169"/>
      <c r="E4" s="170"/>
      <c r="F4" s="187"/>
      <c r="G4" s="158"/>
      <c r="H4" s="72" t="s">
        <v>5</v>
      </c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2.75" customHeight="1" x14ac:dyDescent="0.2">
      <c r="A5" s="67"/>
      <c r="B5" s="67"/>
      <c r="C5" s="73" t="s">
        <v>6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5" customHeight="1" x14ac:dyDescent="0.2">
      <c r="A6" s="106" t="s">
        <v>108</v>
      </c>
      <c r="B6" s="67"/>
      <c r="C6" s="171" t="s">
        <v>116</v>
      </c>
      <c r="D6" s="172"/>
      <c r="E6" s="172"/>
      <c r="F6" s="172"/>
      <c r="G6" s="172"/>
      <c r="H6" s="173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2.75" customHeight="1" x14ac:dyDescent="0.2">
      <c r="A7" s="287" t="s">
        <v>16</v>
      </c>
      <c r="B7" s="288"/>
      <c r="C7" s="60"/>
      <c r="D7" s="60"/>
      <c r="E7" s="60"/>
      <c r="F7" s="60"/>
      <c r="G7" s="60"/>
      <c r="H7" s="60"/>
      <c r="I7" s="60"/>
      <c r="J7" s="60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25.5" customHeight="1" x14ac:dyDescent="0.2">
      <c r="A8" s="75"/>
      <c r="B8" s="76"/>
      <c r="C8" s="76"/>
      <c r="D8" s="77" t="s">
        <v>20</v>
      </c>
      <c r="E8" s="78" t="s">
        <v>21</v>
      </c>
      <c r="F8" s="78" t="s">
        <v>22</v>
      </c>
      <c r="G8" s="78" t="s">
        <v>23</v>
      </c>
      <c r="H8" s="78" t="s">
        <v>24</v>
      </c>
      <c r="I8" s="79"/>
      <c r="J8" s="79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2.75" customHeight="1" x14ac:dyDescent="0.2">
      <c r="A9" s="72" t="s">
        <v>135</v>
      </c>
      <c r="B9" s="67"/>
      <c r="C9" s="67"/>
      <c r="D9" s="175">
        <v>1400</v>
      </c>
      <c r="E9" s="80" t="s">
        <v>27</v>
      </c>
      <c r="F9" s="176">
        <v>110</v>
      </c>
      <c r="G9" s="81" t="s">
        <v>35</v>
      </c>
      <c r="H9" s="16">
        <f>D9*(F9/100)</f>
        <v>1540.0000000000002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4.5" customHeight="1" x14ac:dyDescent="0.2">
      <c r="A10" s="67"/>
      <c r="B10" s="67"/>
      <c r="C10" s="67"/>
      <c r="D10" s="72"/>
      <c r="E10" s="72"/>
      <c r="F10" s="72" t="s">
        <v>37</v>
      </c>
      <c r="G10" s="72"/>
      <c r="H10" s="8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ht="12.75" customHeight="1" x14ac:dyDescent="0.2">
      <c r="A11" s="60" t="s">
        <v>38</v>
      </c>
      <c r="B11" s="60"/>
      <c r="C11" s="60"/>
      <c r="D11" s="60"/>
      <c r="E11" s="60"/>
      <c r="F11" s="60"/>
      <c r="G11" s="60"/>
      <c r="H11" s="61"/>
      <c r="I11" s="60"/>
      <c r="J11" s="60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2.75" customHeight="1" x14ac:dyDescent="0.2">
      <c r="A12" s="75"/>
      <c r="B12" s="76"/>
      <c r="C12" s="76"/>
      <c r="D12" s="78" t="s">
        <v>39</v>
      </c>
      <c r="E12" s="78" t="s">
        <v>40</v>
      </c>
      <c r="F12" s="78" t="s">
        <v>41</v>
      </c>
      <c r="G12" s="78" t="s">
        <v>42</v>
      </c>
      <c r="H12" s="78" t="s">
        <v>43</v>
      </c>
      <c r="I12" s="83"/>
      <c r="J12" s="83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12.75" customHeight="1" x14ac:dyDescent="0.2">
      <c r="A13" s="72" t="s">
        <v>44</v>
      </c>
      <c r="B13" s="167"/>
      <c r="C13" s="67"/>
      <c r="D13" s="72"/>
      <c r="E13" s="72"/>
      <c r="F13" s="72"/>
      <c r="G13" s="72"/>
      <c r="H13" s="72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</row>
    <row r="14" spans="1:26" ht="12.75" customHeight="1" x14ac:dyDescent="0.2">
      <c r="A14" s="67"/>
      <c r="B14" s="72" t="s">
        <v>46</v>
      </c>
      <c r="C14" s="72"/>
      <c r="D14" s="177">
        <v>400</v>
      </c>
      <c r="E14" s="80" t="s">
        <v>27</v>
      </c>
      <c r="F14" s="178">
        <v>150</v>
      </c>
      <c r="G14" s="81" t="s">
        <v>35</v>
      </c>
      <c r="H14" s="188">
        <f>D14*(F14/100)</f>
        <v>600</v>
      </c>
      <c r="I14" s="84"/>
      <c r="J14" s="67"/>
      <c r="K14" s="67"/>
    </row>
    <row r="15" spans="1:26" ht="12.75" customHeight="1" x14ac:dyDescent="0.2">
      <c r="A15" s="67"/>
      <c r="B15" s="72" t="s">
        <v>48</v>
      </c>
      <c r="C15" s="72"/>
      <c r="D15" s="80"/>
      <c r="E15" s="80"/>
      <c r="F15" s="178">
        <v>5</v>
      </c>
      <c r="G15" s="80" t="s">
        <v>49</v>
      </c>
      <c r="H15" s="188">
        <f>F15</f>
        <v>5</v>
      </c>
      <c r="I15" s="84"/>
      <c r="J15" s="67"/>
      <c r="K15" s="67"/>
    </row>
    <row r="16" spans="1:26" ht="12.75" customHeight="1" x14ac:dyDescent="0.2">
      <c r="A16" s="67"/>
      <c r="B16" s="72" t="s">
        <v>50</v>
      </c>
      <c r="C16" s="72"/>
      <c r="D16" s="80"/>
      <c r="E16" s="80"/>
      <c r="F16" s="80"/>
      <c r="G16" s="80"/>
      <c r="H16" s="25">
        <f>SUM(H14:H15)</f>
        <v>605</v>
      </c>
      <c r="I16" s="67"/>
      <c r="J16" s="67"/>
      <c r="K16" s="67"/>
    </row>
    <row r="17" spans="1:26" ht="12.75" customHeight="1" x14ac:dyDescent="0.2">
      <c r="A17" s="74" t="s">
        <v>51</v>
      </c>
      <c r="B17" s="85"/>
      <c r="C17" s="85"/>
      <c r="D17" s="85"/>
      <c r="E17" s="85"/>
      <c r="F17" s="85"/>
      <c r="G17" s="85"/>
      <c r="H17" s="85"/>
      <c r="I17" s="86"/>
      <c r="J17" s="85"/>
      <c r="K17" s="67"/>
    </row>
    <row r="18" spans="1:26" ht="12.75" customHeight="1" x14ac:dyDescent="0.2">
      <c r="A18" s="67"/>
      <c r="B18" s="72" t="s">
        <v>52</v>
      </c>
      <c r="C18" s="168"/>
      <c r="D18" s="179">
        <v>3.1</v>
      </c>
      <c r="E18" s="80" t="s">
        <v>53</v>
      </c>
      <c r="F18" s="72" t="s">
        <v>54</v>
      </c>
      <c r="G18" s="67"/>
      <c r="H18" s="189">
        <f>H19/D18</f>
        <v>322.58064516129031</v>
      </c>
      <c r="I18" s="67"/>
      <c r="J18" s="80" t="s">
        <v>55</v>
      </c>
      <c r="K18" s="67"/>
    </row>
    <row r="19" spans="1:26" ht="12.75" customHeight="1" x14ac:dyDescent="0.2">
      <c r="A19" s="67"/>
      <c r="B19" s="72" t="s">
        <v>56</v>
      </c>
      <c r="C19" s="87"/>
      <c r="D19" s="180">
        <v>6.9</v>
      </c>
      <c r="E19" s="80" t="s">
        <v>57</v>
      </c>
      <c r="F19" s="72" t="s">
        <v>58</v>
      </c>
      <c r="G19" s="87"/>
      <c r="H19" s="189">
        <f>D9-D14</f>
        <v>1000</v>
      </c>
      <c r="I19" s="67"/>
      <c r="J19" s="80" t="s">
        <v>59</v>
      </c>
      <c r="K19" s="67"/>
    </row>
    <row r="20" spans="1:26" ht="12.75" customHeight="1" x14ac:dyDescent="0.2">
      <c r="A20" s="60" t="s">
        <v>60</v>
      </c>
      <c r="B20" s="62"/>
      <c r="C20" s="62"/>
      <c r="D20" s="62"/>
      <c r="E20" s="62"/>
      <c r="F20" s="60"/>
      <c r="G20" s="62"/>
      <c r="H20" s="64"/>
      <c r="I20" s="62"/>
      <c r="J20" s="65"/>
      <c r="K20" s="67"/>
    </row>
    <row r="21" spans="1:26" ht="12.75" customHeight="1" x14ac:dyDescent="0.2">
      <c r="A21" s="88" t="s">
        <v>61</v>
      </c>
      <c r="B21" s="67"/>
      <c r="C21" s="89"/>
      <c r="D21" s="67"/>
      <c r="E21" s="67"/>
      <c r="F21" s="67"/>
      <c r="G21" s="67"/>
      <c r="H21" s="84"/>
      <c r="I21" s="67"/>
      <c r="J21" s="67"/>
      <c r="K21" s="67"/>
    </row>
    <row r="22" spans="1:26" ht="12.75" customHeight="1" x14ac:dyDescent="0.2">
      <c r="A22" s="67"/>
      <c r="B22" s="72" t="s">
        <v>62</v>
      </c>
      <c r="C22" s="72"/>
      <c r="D22" s="67"/>
      <c r="E22" s="67"/>
      <c r="F22" s="67"/>
      <c r="G22" s="67"/>
      <c r="H22" s="181">
        <v>2.33</v>
      </c>
      <c r="I22" s="84"/>
      <c r="J22" s="67"/>
      <c r="K22" s="67"/>
    </row>
    <row r="23" spans="1:26" ht="12.75" customHeight="1" x14ac:dyDescent="0.2">
      <c r="A23" s="67"/>
      <c r="B23" s="72" t="s">
        <v>63</v>
      </c>
      <c r="C23" s="67"/>
      <c r="D23" s="72"/>
      <c r="E23" s="67"/>
      <c r="F23" s="67"/>
      <c r="G23" s="72"/>
      <c r="H23" s="221">
        <f>H22*H18</f>
        <v>751.61290322580646</v>
      </c>
      <c r="I23" s="84"/>
      <c r="J23" s="67"/>
      <c r="K23" s="67"/>
    </row>
    <row r="24" spans="1:26" ht="12.75" customHeight="1" x14ac:dyDescent="0.2">
      <c r="A24" s="67"/>
      <c r="B24" s="72" t="s">
        <v>64</v>
      </c>
      <c r="C24" s="67"/>
      <c r="D24" s="67"/>
      <c r="E24" s="67"/>
      <c r="F24" s="67"/>
      <c r="G24" s="67"/>
      <c r="H24" s="182">
        <v>0.75</v>
      </c>
      <c r="I24" s="84"/>
      <c r="J24" s="67"/>
      <c r="K24" s="67"/>
    </row>
    <row r="25" spans="1:26" ht="12.75" customHeight="1" x14ac:dyDescent="0.2">
      <c r="A25" s="60" t="s">
        <v>65</v>
      </c>
      <c r="B25" s="62"/>
      <c r="C25" s="62"/>
      <c r="D25" s="62"/>
      <c r="E25" s="62"/>
      <c r="F25" s="62"/>
      <c r="G25" s="62"/>
      <c r="H25" s="62"/>
      <c r="I25" s="63"/>
      <c r="J25" s="62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2.75" customHeight="1" x14ac:dyDescent="0.2">
      <c r="A26" s="67"/>
      <c r="B26" s="72" t="s">
        <v>66</v>
      </c>
      <c r="C26" s="67"/>
      <c r="D26" s="177">
        <v>2</v>
      </c>
      <c r="E26" s="80" t="s">
        <v>67</v>
      </c>
      <c r="F26" s="90"/>
      <c r="G26" s="81"/>
      <c r="H26" s="188">
        <f>H16*(D26/100)</f>
        <v>12.1</v>
      </c>
      <c r="I26" s="84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2.75" customHeight="1" x14ac:dyDescent="0.2">
      <c r="A27" s="67"/>
      <c r="B27" s="72" t="s">
        <v>68</v>
      </c>
      <c r="C27" s="67"/>
      <c r="D27" s="193">
        <f>H16</f>
        <v>605</v>
      </c>
      <c r="E27" s="80" t="s">
        <v>69</v>
      </c>
      <c r="F27" s="177">
        <v>6</v>
      </c>
      <c r="G27" s="81" t="s">
        <v>70</v>
      </c>
      <c r="H27" s="188">
        <f>D27*(F27/100)*(H$18/365)</f>
        <v>32.081307998232433</v>
      </c>
      <c r="I27" s="91" t="s">
        <v>71</v>
      </c>
      <c r="J27" s="67"/>
      <c r="K27" s="67"/>
    </row>
    <row r="28" spans="1:26" ht="12.75" customHeight="1" x14ac:dyDescent="0.2">
      <c r="A28" s="67"/>
      <c r="B28" s="72" t="s">
        <v>72</v>
      </c>
      <c r="C28" s="67"/>
      <c r="D28" s="193">
        <f>0.5*H23</f>
        <v>375.80645161290323</v>
      </c>
      <c r="E28" s="80" t="s">
        <v>69</v>
      </c>
      <c r="F28" s="177">
        <v>6</v>
      </c>
      <c r="G28" s="81" t="s">
        <v>70</v>
      </c>
      <c r="H28" s="188">
        <f>(D28)*(F28/100)*(H$18/365)</f>
        <v>19.927871937051872</v>
      </c>
      <c r="I28" s="91" t="s">
        <v>71</v>
      </c>
      <c r="J28" s="67"/>
      <c r="K28" s="67"/>
    </row>
    <row r="29" spans="1:26" ht="12.75" customHeight="1" x14ac:dyDescent="0.2">
      <c r="A29" s="67"/>
      <c r="B29" s="72" t="s">
        <v>73</v>
      </c>
      <c r="C29" s="67"/>
      <c r="D29" s="183">
        <v>1615</v>
      </c>
      <c r="E29" s="80" t="s">
        <v>27</v>
      </c>
      <c r="F29" s="178">
        <v>30</v>
      </c>
      <c r="G29" s="81" t="s">
        <v>74</v>
      </c>
      <c r="H29" s="188">
        <f>D29*(F29/2000)</f>
        <v>24.224999999999998</v>
      </c>
      <c r="I29" s="84"/>
      <c r="J29" s="67"/>
      <c r="K29" s="67"/>
    </row>
    <row r="30" spans="1:26" ht="12.75" customHeight="1" x14ac:dyDescent="0.2">
      <c r="A30" s="67"/>
      <c r="B30" s="72" t="s">
        <v>75</v>
      </c>
      <c r="C30" s="67"/>
      <c r="D30" s="80"/>
      <c r="E30" s="80"/>
      <c r="F30" s="178">
        <v>8</v>
      </c>
      <c r="G30" s="81" t="s">
        <v>49</v>
      </c>
      <c r="H30" s="188">
        <f t="shared" ref="H30:H35" si="0">F30</f>
        <v>8</v>
      </c>
      <c r="I30" s="67"/>
      <c r="J30" s="167"/>
      <c r="K30" s="67"/>
    </row>
    <row r="31" spans="1:26" ht="12.75" customHeight="1" x14ac:dyDescent="0.2">
      <c r="A31" s="67"/>
      <c r="B31" s="72" t="s">
        <v>76</v>
      </c>
      <c r="C31" s="67"/>
      <c r="D31" s="80"/>
      <c r="E31" s="80"/>
      <c r="F31" s="178">
        <v>14</v>
      </c>
      <c r="G31" s="81" t="s">
        <v>49</v>
      </c>
      <c r="H31" s="188">
        <f t="shared" si="0"/>
        <v>14</v>
      </c>
      <c r="I31" s="84"/>
      <c r="J31" s="67"/>
      <c r="K31" s="67"/>
    </row>
    <row r="32" spans="1:26" ht="12.75" customHeight="1" x14ac:dyDescent="0.2">
      <c r="A32" s="67"/>
      <c r="B32" s="289" t="s">
        <v>77</v>
      </c>
      <c r="C32" s="275"/>
      <c r="D32" s="275"/>
      <c r="E32" s="80"/>
      <c r="F32" s="178">
        <v>8</v>
      </c>
      <c r="G32" s="81" t="s">
        <v>78</v>
      </c>
      <c r="H32" s="188">
        <f t="shared" si="0"/>
        <v>8</v>
      </c>
      <c r="I32" s="84"/>
      <c r="J32" s="67"/>
      <c r="K32" s="67"/>
    </row>
    <row r="33" spans="1:26" ht="12.75" customHeight="1" x14ac:dyDescent="0.2">
      <c r="A33" s="67"/>
      <c r="B33" s="72" t="s">
        <v>79</v>
      </c>
      <c r="C33" s="67"/>
      <c r="D33" s="67"/>
      <c r="E33" s="80"/>
      <c r="F33" s="178">
        <v>10</v>
      </c>
      <c r="G33" s="81" t="s">
        <v>49</v>
      </c>
      <c r="H33" s="188">
        <f t="shared" si="0"/>
        <v>10</v>
      </c>
      <c r="I33" s="84"/>
      <c r="J33" s="67"/>
      <c r="K33" s="67"/>
    </row>
    <row r="34" spans="1:26" ht="12.75" customHeight="1" x14ac:dyDescent="0.2">
      <c r="A34" s="67"/>
      <c r="B34" s="72" t="s">
        <v>80</v>
      </c>
      <c r="C34" s="67"/>
      <c r="D34" s="67"/>
      <c r="E34" s="80"/>
      <c r="F34" s="178">
        <v>30</v>
      </c>
      <c r="G34" s="80" t="s">
        <v>49</v>
      </c>
      <c r="H34" s="188">
        <f t="shared" si="0"/>
        <v>30</v>
      </c>
      <c r="I34" s="84"/>
      <c r="J34" s="67"/>
      <c r="K34" s="67"/>
    </row>
    <row r="35" spans="1:26" ht="12.75" customHeight="1" x14ac:dyDescent="0.2">
      <c r="A35" s="67"/>
      <c r="B35" s="72" t="s">
        <v>81</v>
      </c>
      <c r="C35" s="67"/>
      <c r="D35" s="80"/>
      <c r="E35" s="80"/>
      <c r="F35" s="184">
        <v>10</v>
      </c>
      <c r="G35" s="81" t="s">
        <v>49</v>
      </c>
      <c r="H35" s="190">
        <f t="shared" si="0"/>
        <v>10</v>
      </c>
      <c r="I35" s="84"/>
      <c r="J35" s="67"/>
      <c r="K35" s="67"/>
    </row>
    <row r="36" spans="1:26" ht="12.75" customHeight="1" x14ac:dyDescent="0.2">
      <c r="A36" s="67"/>
      <c r="B36" s="92" t="s">
        <v>82</v>
      </c>
      <c r="C36" s="93"/>
      <c r="D36" s="94"/>
      <c r="E36" s="94"/>
      <c r="F36" s="94"/>
      <c r="G36" s="94"/>
      <c r="H36" s="25">
        <f>SUM(H26:H35)</f>
        <v>168.33417993528428</v>
      </c>
      <c r="I36" s="84"/>
      <c r="J36" s="67"/>
      <c r="K36" s="67"/>
    </row>
    <row r="37" spans="1:26" ht="12.75" customHeight="1" x14ac:dyDescent="0.2">
      <c r="A37" s="60" t="s">
        <v>83</v>
      </c>
      <c r="B37" s="60"/>
      <c r="C37" s="60"/>
      <c r="D37" s="60"/>
      <c r="E37" s="60"/>
      <c r="F37" s="60"/>
      <c r="G37" s="60"/>
      <c r="H37" s="60"/>
      <c r="I37" s="63"/>
      <c r="J37" s="62"/>
      <c r="K37" s="67"/>
    </row>
    <row r="38" spans="1:26" ht="12.75" customHeight="1" x14ac:dyDescent="0.2">
      <c r="A38" s="88" t="s">
        <v>84</v>
      </c>
      <c r="B38" s="72"/>
      <c r="C38" s="72"/>
      <c r="D38" s="72"/>
      <c r="E38" s="72"/>
      <c r="F38" s="72"/>
      <c r="G38" s="72"/>
      <c r="H38" s="72"/>
      <c r="I38" s="84"/>
      <c r="J38" s="67"/>
      <c r="K38" s="67"/>
    </row>
    <row r="39" spans="1:26" ht="12.75" customHeight="1" x14ac:dyDescent="0.2">
      <c r="A39" s="67"/>
      <c r="B39" s="72" t="s">
        <v>85</v>
      </c>
      <c r="C39" s="67"/>
      <c r="D39" s="185">
        <v>0.7</v>
      </c>
      <c r="E39" s="72" t="s">
        <v>86</v>
      </c>
      <c r="F39" s="67"/>
      <c r="G39" s="95"/>
      <c r="H39" s="42">
        <f>D39*H18</f>
        <v>225.8064516129032</v>
      </c>
      <c r="I39" s="84"/>
      <c r="J39" s="67"/>
      <c r="K39" s="67"/>
    </row>
    <row r="40" spans="1:26" ht="12.75" customHeight="1" x14ac:dyDescent="0.2">
      <c r="A40" s="50" t="s">
        <v>105</v>
      </c>
      <c r="B40" s="50"/>
      <c r="C40" s="49"/>
      <c r="D40" s="51"/>
      <c r="E40" s="50"/>
      <c r="F40" s="49"/>
      <c r="G40" s="52"/>
      <c r="H40" s="53"/>
      <c r="I40" s="54"/>
      <c r="J40" s="49"/>
      <c r="K40" s="67"/>
    </row>
    <row r="41" spans="1:26" ht="12.75" customHeight="1" x14ac:dyDescent="0.2">
      <c r="A41" s="67"/>
      <c r="B41" s="72" t="s">
        <v>87</v>
      </c>
      <c r="C41" s="67"/>
      <c r="D41" s="67"/>
      <c r="E41" s="67"/>
      <c r="F41" s="67"/>
      <c r="G41" s="67"/>
      <c r="H41" s="42">
        <f>(H23+H46+H36)/H19</f>
        <v>1.145753534773994</v>
      </c>
      <c r="I41" s="84"/>
      <c r="J41" s="67"/>
      <c r="K41" s="67"/>
    </row>
    <row r="42" spans="1:26" ht="12.75" customHeight="1" x14ac:dyDescent="0.2">
      <c r="A42" s="60" t="s">
        <v>88</v>
      </c>
      <c r="B42" s="60"/>
      <c r="C42" s="60"/>
      <c r="D42" s="60"/>
      <c r="E42" s="60"/>
      <c r="F42" s="60"/>
      <c r="G42" s="60"/>
      <c r="H42" s="60"/>
      <c r="I42" s="63"/>
      <c r="J42" s="62"/>
      <c r="K42" s="67"/>
    </row>
    <row r="43" spans="1:26" ht="12.75" customHeight="1" x14ac:dyDescent="0.2">
      <c r="A43" s="67"/>
      <c r="B43" s="72" t="s">
        <v>89</v>
      </c>
      <c r="C43" s="67"/>
      <c r="D43" s="67"/>
      <c r="E43" s="67"/>
      <c r="F43" s="67"/>
      <c r="G43" s="67"/>
      <c r="H43" s="191">
        <f>H9</f>
        <v>1540.0000000000002</v>
      </c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.75" customHeight="1" x14ac:dyDescent="0.2">
      <c r="A44" s="67"/>
      <c r="B44" s="72" t="s">
        <v>90</v>
      </c>
      <c r="C44" s="67"/>
      <c r="D44" s="67"/>
      <c r="E44" s="67"/>
      <c r="F44" s="67"/>
      <c r="G44" s="67"/>
      <c r="H44" s="191">
        <f>H16+H23+H36</f>
        <v>1524.9470831610906</v>
      </c>
      <c r="I44" s="67"/>
      <c r="J44" s="67"/>
      <c r="K44" s="67"/>
    </row>
    <row r="45" spans="1:26" ht="12.75" customHeight="1" x14ac:dyDescent="0.2">
      <c r="A45" s="72" t="s">
        <v>91</v>
      </c>
      <c r="B45" s="67"/>
      <c r="C45" s="72"/>
      <c r="D45" s="72"/>
      <c r="E45" s="72"/>
      <c r="F45" s="72"/>
      <c r="G45" s="72" t="s">
        <v>49</v>
      </c>
      <c r="H45" s="42">
        <f>H43-H44</f>
        <v>15.052916838909596</v>
      </c>
      <c r="I45" s="84"/>
      <c r="J45" s="67"/>
      <c r="K45" s="67"/>
    </row>
    <row r="46" spans="1:26" ht="12.75" customHeight="1" x14ac:dyDescent="0.2">
      <c r="A46" s="67"/>
      <c r="B46" s="72" t="s">
        <v>92</v>
      </c>
      <c r="C46" s="67"/>
      <c r="D46" s="67"/>
      <c r="E46" s="67"/>
      <c r="F46" s="67"/>
      <c r="G46" s="67"/>
      <c r="H46" s="191">
        <f>H39</f>
        <v>225.8064516129032</v>
      </c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.75" customHeight="1" x14ac:dyDescent="0.2">
      <c r="A47" s="72" t="s">
        <v>93</v>
      </c>
      <c r="B47" s="67"/>
      <c r="C47" s="72"/>
      <c r="D47" s="72"/>
      <c r="E47" s="72"/>
      <c r="F47" s="72"/>
      <c r="G47" s="72" t="s">
        <v>49</v>
      </c>
      <c r="H47" s="42">
        <f>H45-H46</f>
        <v>-210.75353477399361</v>
      </c>
      <c r="I47" s="84"/>
      <c r="J47" s="67"/>
      <c r="K47" s="67"/>
    </row>
    <row r="48" spans="1:26" ht="12.75" customHeight="1" x14ac:dyDescent="0.2">
      <c r="A48" s="60" t="s">
        <v>94</v>
      </c>
      <c r="B48" s="60"/>
      <c r="C48" s="60"/>
      <c r="D48" s="60"/>
      <c r="E48" s="60"/>
      <c r="F48" s="60"/>
      <c r="G48" s="60"/>
      <c r="H48" s="61"/>
      <c r="I48" s="61"/>
      <c r="J48" s="60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2.75" customHeight="1" x14ac:dyDescent="0.2">
      <c r="A49" s="67"/>
      <c r="B49" s="72" t="s">
        <v>95</v>
      </c>
      <c r="C49" s="72"/>
      <c r="D49" s="67"/>
      <c r="E49" s="67"/>
      <c r="F49" s="67"/>
      <c r="G49" s="67"/>
      <c r="H49" s="192">
        <f>(H44+H46)/(D9/100)</f>
        <v>125.05382391242813</v>
      </c>
      <c r="I49" s="8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12.75" customHeight="1" x14ac:dyDescent="0.2">
      <c r="A50" s="67"/>
      <c r="B50" s="72" t="s">
        <v>96</v>
      </c>
      <c r="C50" s="72"/>
      <c r="D50" s="67"/>
      <c r="E50" s="67"/>
      <c r="F50" s="67"/>
      <c r="G50" s="67"/>
      <c r="H50" s="192">
        <f>(H44+H46-H35)/(D9/100)</f>
        <v>124.33953819814242</v>
      </c>
      <c r="I50" s="67"/>
      <c r="J50" s="67"/>
      <c r="K50" s="67"/>
    </row>
    <row r="51" spans="1:26" ht="12.75" customHeight="1" x14ac:dyDescent="0.2">
      <c r="A51" s="72"/>
      <c r="B51" s="67"/>
      <c r="C51" s="72" t="s">
        <v>97</v>
      </c>
      <c r="D51" s="67"/>
      <c r="E51" s="67"/>
      <c r="F51" s="186">
        <v>400</v>
      </c>
      <c r="G51" s="72" t="s">
        <v>59</v>
      </c>
      <c r="H51" s="67"/>
      <c r="I51" s="84"/>
      <c r="J51" s="67"/>
      <c r="K51" s="67"/>
    </row>
    <row r="52" spans="1:26" ht="12.75" customHeight="1" x14ac:dyDescent="0.2">
      <c r="A52" s="67"/>
      <c r="B52" s="72" t="s">
        <v>98</v>
      </c>
      <c r="C52" s="67"/>
      <c r="D52" s="67"/>
      <c r="E52" s="67"/>
      <c r="F52" s="67"/>
      <c r="G52" s="67"/>
      <c r="H52" s="43">
        <f>(H9-H23-H36-H39-H15)/F51*100</f>
        <v>97.311616306501577</v>
      </c>
      <c r="I52" s="67"/>
      <c r="J52" s="67"/>
      <c r="K52" s="67"/>
    </row>
    <row r="53" spans="1:26" ht="12.75" customHeigh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7"/>
    </row>
    <row r="54" spans="1:26" ht="12.75" customHeight="1" x14ac:dyDescent="0.25">
      <c r="A54" s="96" t="s">
        <v>36</v>
      </c>
      <c r="B54" s="97"/>
      <c r="C54" s="97"/>
      <c r="D54" s="97"/>
      <c r="E54" s="166" t="str">
        <f>HYPERLINK("http://fyi.extension.wisc.edu/wbic/","http://fyi.extension.wisc.edu/wbic/")</f>
        <v>http://fyi.extension.wisc.edu/wbic/</v>
      </c>
      <c r="F54" s="97"/>
      <c r="G54" s="97"/>
      <c r="H54" s="97"/>
      <c r="I54" s="97"/>
      <c r="J54" s="97"/>
      <c r="K54" s="67"/>
    </row>
    <row r="55" spans="1:26" ht="9" customHeight="1" x14ac:dyDescent="0.25">
      <c r="A55" s="96"/>
      <c r="B55" s="97"/>
      <c r="C55" s="97"/>
      <c r="D55" s="97"/>
      <c r="E55" s="98"/>
      <c r="F55" s="97"/>
      <c r="G55" s="97"/>
      <c r="H55" s="97"/>
      <c r="I55" s="97"/>
      <c r="J55" s="97"/>
      <c r="K55" s="67"/>
    </row>
    <row r="56" spans="1:26" ht="24" customHeight="1" x14ac:dyDescent="0.2">
      <c r="A56" s="278" t="s">
        <v>45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</row>
    <row r="57" spans="1:26" ht="12.75" customHeight="1" x14ac:dyDescent="0.2">
      <c r="A57" s="279" t="s">
        <v>47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</row>
    <row r="58" spans="1:26" ht="12.75" customHeight="1" x14ac:dyDescent="0.2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26" ht="12.75" customHeight="1" x14ac:dyDescent="0.2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26" ht="12.75" customHeight="1" x14ac:dyDescent="0.2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1:26" ht="12.75" customHeight="1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1:26" ht="12.75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26" ht="12.75" customHeight="1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26" ht="12.75" customHeight="1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1:11" ht="12.75" customHeight="1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1:11" ht="12.75" customHeight="1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1:11" ht="12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1:11" ht="12.75" customHeight="1" x14ac:dyDescent="0.2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1:11" ht="12.75" customHeight="1" x14ac:dyDescent="0.2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1:11" ht="12.75" customHeight="1" x14ac:dyDescent="0.2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1:11" ht="12.75" customHeight="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1:11" ht="12.75" customHeight="1" x14ac:dyDescent="0.2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1:11" ht="12.75" customHeight="1" x14ac:dyDescent="0.2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1:11" ht="12.75" customHeight="1" x14ac:dyDescent="0.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1:11" ht="12.75" customHeight="1" x14ac:dyDescent="0.2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1:11" ht="12.75" customHeight="1" x14ac:dyDescent="0.2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1:11" ht="12.75" customHeight="1" x14ac:dyDescent="0.2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1:11" ht="12.75" customHeight="1" x14ac:dyDescent="0.2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1:11" ht="12.75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1:11" ht="12.75" customHeight="1" x14ac:dyDescent="0.2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1:11" ht="12.75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1:11" ht="12.75" customHeight="1" x14ac:dyDescent="0.2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1:11" ht="12.75" customHeight="1" x14ac:dyDescent="0.2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1:11" ht="12.75" customHeight="1" x14ac:dyDescent="0.2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1:11" ht="12.75" customHeight="1" x14ac:dyDescent="0.2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1:11" ht="12.75" customHeight="1" x14ac:dyDescent="0.2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1:11" ht="12.75" customHeight="1" x14ac:dyDescent="0.2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1:11" ht="12.75" customHeight="1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1:11" ht="12.75" customHeight="1" x14ac:dyDescent="0.2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1:11" ht="12.75" customHeight="1" x14ac:dyDescent="0.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1:11" ht="12.75" customHeight="1" x14ac:dyDescent="0.2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1:11" ht="12.75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1:11" ht="12.75" customHeight="1" x14ac:dyDescent="0.2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1:11" ht="12.75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1:11" ht="12.75" customHeight="1" x14ac:dyDescent="0.2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1:11" ht="12.75" customHeight="1" x14ac:dyDescent="0.2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1:11" ht="12.75" customHeight="1" x14ac:dyDescent="0.2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1:11" ht="12.75" customHeight="1" x14ac:dyDescent="0.2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1:11" ht="12.75" customHeight="1" x14ac:dyDescent="0.2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1:11" ht="12.75" customHeight="1" x14ac:dyDescent="0.2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1:11" ht="12.75" customHeight="1" x14ac:dyDescent="0.2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1:11" ht="12.75" customHeight="1" x14ac:dyDescent="0.2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1:11" ht="12.75" customHeight="1" x14ac:dyDescent="0.2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1:11" ht="12.75" customHeight="1" x14ac:dyDescent="0.2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1:11" ht="12.75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1:11" ht="12.75" customHeight="1" x14ac:dyDescent="0.2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1:11" ht="12.75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1:11" ht="12.75" customHeight="1" x14ac:dyDescent="0.2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1:11" ht="12.75" customHeight="1" x14ac:dyDescent="0.2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1:11" ht="12.75" customHeight="1" x14ac:dyDescent="0.2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1:11" ht="12.75" customHeight="1" x14ac:dyDescent="0.2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1:11" ht="12.75" customHeight="1" x14ac:dyDescent="0.2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1:11" ht="12.75" customHeight="1" x14ac:dyDescent="0.2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1:11" ht="12.75" customHeight="1" x14ac:dyDescent="0.2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1:11" ht="12.75" customHeight="1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1:11" ht="12.75" customHeight="1" x14ac:dyDescent="0.2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1:11" ht="12.75" customHeight="1" x14ac:dyDescent="0.2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1:11" ht="12.75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1:11" ht="12.75" customHeight="1" x14ac:dyDescent="0.2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1:11" ht="12.75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</row>
    <row r="121" spans="1:11" ht="12.75" customHeight="1" x14ac:dyDescent="0.2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</row>
    <row r="122" spans="1:11" ht="12.75" customHeight="1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</row>
    <row r="123" spans="1:11" ht="12.75" customHeight="1" x14ac:dyDescent="0.2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</row>
    <row r="124" spans="1:11" ht="12.75" customHeight="1" x14ac:dyDescent="0.2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</row>
    <row r="125" spans="1:11" ht="12.75" customHeight="1" x14ac:dyDescent="0.2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</row>
    <row r="126" spans="1:11" ht="12.75" customHeight="1" x14ac:dyDescent="0.2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</row>
    <row r="127" spans="1:11" ht="12.75" customHeight="1" x14ac:dyDescent="0.2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</row>
    <row r="128" spans="1:11" ht="12.75" customHeight="1" x14ac:dyDescent="0.2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</row>
    <row r="129" spans="1:11" ht="12.75" customHeight="1" x14ac:dyDescent="0.2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</row>
    <row r="130" spans="1:11" ht="12.75" customHeight="1" x14ac:dyDescent="0.2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</row>
    <row r="131" spans="1:11" ht="12.75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</row>
    <row r="132" spans="1:11" ht="12.75" customHeight="1" x14ac:dyDescent="0.2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</row>
    <row r="133" spans="1:11" ht="12.75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</row>
    <row r="134" spans="1:11" ht="12.75" customHeight="1" x14ac:dyDescent="0.2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</row>
    <row r="135" spans="1:11" ht="12.75" customHeight="1" x14ac:dyDescent="0.2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</row>
    <row r="136" spans="1:11" ht="12.75" customHeight="1" x14ac:dyDescent="0.2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</row>
    <row r="137" spans="1:11" ht="12.75" customHeight="1" x14ac:dyDescent="0.2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</row>
    <row r="138" spans="1:11" ht="12.75" customHeight="1" x14ac:dyDescent="0.2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</row>
    <row r="139" spans="1:11" ht="12.75" customHeight="1" x14ac:dyDescent="0.2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</row>
    <row r="140" spans="1:11" ht="12.75" customHeight="1" x14ac:dyDescent="0.2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</row>
    <row r="141" spans="1:11" ht="12.75" customHeight="1" x14ac:dyDescent="0.2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</row>
    <row r="142" spans="1:11" ht="12.75" customHeight="1" x14ac:dyDescent="0.2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</row>
    <row r="143" spans="1:11" ht="12.75" customHeight="1" x14ac:dyDescent="0.2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</row>
    <row r="144" spans="1:11" ht="12.75" customHeight="1" x14ac:dyDescent="0.2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</row>
    <row r="145" spans="1:11" ht="12.75" customHeight="1" x14ac:dyDescent="0.2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</row>
    <row r="146" spans="1:11" ht="12.75" customHeight="1" x14ac:dyDescent="0.2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</row>
    <row r="147" spans="1:11" ht="12.75" customHeight="1" x14ac:dyDescent="0.2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</row>
    <row r="148" spans="1:11" ht="12.75" customHeight="1" x14ac:dyDescent="0.2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</row>
    <row r="149" spans="1:11" ht="12.75" customHeight="1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</row>
    <row r="150" spans="1:11" ht="12.75" customHeight="1" x14ac:dyDescent="0.2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</row>
    <row r="151" spans="1:11" ht="12.75" customHeight="1" x14ac:dyDescent="0.2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</row>
    <row r="152" spans="1:11" ht="12.75" customHeight="1" x14ac:dyDescent="0.2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</row>
    <row r="153" spans="1:11" ht="12.75" customHeight="1" x14ac:dyDescent="0.2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</row>
    <row r="154" spans="1:11" ht="12.75" customHeight="1" x14ac:dyDescent="0.2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</row>
    <row r="155" spans="1:11" ht="12.75" customHeight="1" x14ac:dyDescent="0.2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</row>
    <row r="156" spans="1:11" ht="12.75" customHeight="1" x14ac:dyDescent="0.2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</row>
    <row r="157" spans="1:11" ht="12.75" customHeight="1" x14ac:dyDescent="0.2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</row>
    <row r="158" spans="1:11" ht="12.75" customHeight="1" x14ac:dyDescent="0.2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</row>
    <row r="159" spans="1:11" ht="12.75" customHeight="1" x14ac:dyDescent="0.2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</row>
    <row r="160" spans="1:11" ht="12.75" customHeight="1" x14ac:dyDescent="0.2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</row>
    <row r="161" spans="1:11" ht="12.75" customHeight="1" x14ac:dyDescent="0.2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</row>
    <row r="162" spans="1:11" ht="12.75" customHeight="1" x14ac:dyDescent="0.2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</row>
    <row r="163" spans="1:11" ht="12.75" customHeight="1" x14ac:dyDescent="0.2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</row>
    <row r="164" spans="1:11" ht="12.75" customHeight="1" x14ac:dyDescent="0.2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</row>
    <row r="165" spans="1:11" ht="12.75" customHeight="1" x14ac:dyDescent="0.2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</row>
    <row r="166" spans="1:11" ht="12.75" customHeight="1" x14ac:dyDescent="0.2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</row>
    <row r="167" spans="1:11" ht="12.75" customHeight="1" x14ac:dyDescent="0.2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</row>
    <row r="168" spans="1:11" ht="12.75" customHeight="1" x14ac:dyDescent="0.2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</row>
    <row r="169" spans="1:11" ht="12.75" customHeight="1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</row>
    <row r="170" spans="1:11" ht="12.75" customHeight="1" x14ac:dyDescent="0.2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</row>
    <row r="171" spans="1:11" ht="12.75" customHeight="1" x14ac:dyDescent="0.2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</row>
    <row r="172" spans="1:11" ht="12.75" customHeight="1" x14ac:dyDescent="0.2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</row>
    <row r="173" spans="1:11" ht="12.75" customHeight="1" x14ac:dyDescent="0.2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</row>
    <row r="174" spans="1:11" ht="12.75" customHeight="1" x14ac:dyDescent="0.2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</row>
    <row r="175" spans="1:11" ht="12.75" customHeight="1" x14ac:dyDescent="0.2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</row>
    <row r="176" spans="1:11" ht="12.75" customHeight="1" x14ac:dyDescent="0.2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</row>
    <row r="177" spans="1:11" ht="12.75" customHeight="1" x14ac:dyDescent="0.2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</row>
    <row r="178" spans="1:11" ht="12.75" customHeight="1" x14ac:dyDescent="0.2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</row>
    <row r="179" spans="1:11" ht="12.75" customHeight="1" x14ac:dyDescent="0.2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</row>
    <row r="180" spans="1:11" ht="12.75" customHeight="1" x14ac:dyDescent="0.2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</row>
    <row r="181" spans="1:11" ht="12.75" customHeight="1" x14ac:dyDescent="0.2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</row>
    <row r="182" spans="1:11" ht="12.75" customHeight="1" x14ac:dyDescent="0.2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</row>
    <row r="183" spans="1:11" ht="12.75" customHeight="1" x14ac:dyDescent="0.2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</row>
    <row r="184" spans="1:11" ht="12.75" customHeight="1" x14ac:dyDescent="0.2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</row>
    <row r="185" spans="1:11" ht="12.75" customHeight="1" x14ac:dyDescent="0.2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</row>
    <row r="186" spans="1:11" ht="12.75" customHeight="1" x14ac:dyDescent="0.2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</row>
    <row r="187" spans="1:11" ht="12.75" customHeight="1" x14ac:dyDescent="0.2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</row>
    <row r="188" spans="1:11" ht="12.75" customHeight="1" x14ac:dyDescent="0.2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</row>
    <row r="189" spans="1:11" ht="12.75" customHeight="1" x14ac:dyDescent="0.2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</row>
    <row r="190" spans="1:11" ht="12.75" customHeight="1" x14ac:dyDescent="0.2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</row>
    <row r="191" spans="1:11" ht="12.75" customHeight="1" x14ac:dyDescent="0.2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</row>
    <row r="192" spans="1:11" ht="12.75" customHeight="1" x14ac:dyDescent="0.2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</row>
    <row r="193" spans="1:11" ht="12.75" customHeight="1" x14ac:dyDescent="0.2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</row>
    <row r="194" spans="1:11" ht="12.75" customHeight="1" x14ac:dyDescent="0.2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</row>
    <row r="195" spans="1:11" ht="12.75" customHeight="1" x14ac:dyDescent="0.2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</row>
    <row r="196" spans="1:11" ht="12.75" customHeight="1" x14ac:dyDescent="0.2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</row>
    <row r="197" spans="1:11" ht="12.75" customHeight="1" x14ac:dyDescent="0.2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</row>
    <row r="198" spans="1:11" ht="12.75" customHeight="1" x14ac:dyDescent="0.2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</row>
    <row r="199" spans="1:11" ht="12.75" customHeight="1" x14ac:dyDescent="0.2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</row>
    <row r="200" spans="1:11" ht="12.75" customHeight="1" x14ac:dyDescent="0.2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</row>
    <row r="201" spans="1:11" ht="12.75" customHeight="1" x14ac:dyDescent="0.2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</row>
    <row r="202" spans="1:11" ht="12.75" customHeight="1" x14ac:dyDescent="0.2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</row>
    <row r="203" spans="1:11" ht="12.75" customHeight="1" x14ac:dyDescent="0.2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</row>
    <row r="204" spans="1:11" ht="12.75" customHeight="1" x14ac:dyDescent="0.2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</row>
    <row r="205" spans="1:11" ht="12.75" customHeight="1" x14ac:dyDescent="0.2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</row>
    <row r="206" spans="1:11" ht="12.75" customHeight="1" x14ac:dyDescent="0.2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</row>
    <row r="207" spans="1:11" ht="12.75" customHeight="1" x14ac:dyDescent="0.2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</row>
    <row r="208" spans="1:11" ht="12.75" customHeight="1" x14ac:dyDescent="0.2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</row>
    <row r="209" spans="1:11" ht="12.75" customHeight="1" x14ac:dyDescent="0.2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</row>
    <row r="210" spans="1:11" ht="12.75" customHeight="1" x14ac:dyDescent="0.2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</row>
    <row r="211" spans="1:11" ht="12.75" customHeight="1" x14ac:dyDescent="0.2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</row>
    <row r="212" spans="1:11" ht="12.75" customHeight="1" x14ac:dyDescent="0.2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</row>
    <row r="213" spans="1:11" ht="12.75" customHeight="1" x14ac:dyDescent="0.2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</row>
    <row r="214" spans="1:11" ht="12.75" customHeight="1" x14ac:dyDescent="0.2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</row>
    <row r="215" spans="1:11" ht="12.75" customHeight="1" x14ac:dyDescent="0.2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</row>
    <row r="216" spans="1:11" ht="12.75" customHeight="1" x14ac:dyDescent="0.2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</row>
    <row r="217" spans="1:11" ht="12.75" customHeight="1" x14ac:dyDescent="0.2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</row>
    <row r="218" spans="1:11" ht="12.75" customHeight="1" x14ac:dyDescent="0.2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</row>
    <row r="219" spans="1:11" ht="12.75" customHeight="1" x14ac:dyDescent="0.2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</row>
    <row r="220" spans="1:11" ht="12.75" customHeight="1" x14ac:dyDescent="0.2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</row>
    <row r="221" spans="1:11" ht="12.75" customHeight="1" x14ac:dyDescent="0.2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</row>
    <row r="222" spans="1:11" ht="12.75" customHeight="1" x14ac:dyDescent="0.2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</row>
    <row r="223" spans="1:11" ht="12.75" customHeight="1" x14ac:dyDescent="0.2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</row>
    <row r="224" spans="1:11" ht="12.75" customHeight="1" x14ac:dyDescent="0.2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</row>
    <row r="225" spans="1:11" ht="12.75" customHeight="1" x14ac:dyDescent="0.2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</row>
    <row r="226" spans="1:11" ht="12.75" customHeight="1" x14ac:dyDescent="0.2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</row>
    <row r="227" spans="1:11" ht="12.75" customHeight="1" x14ac:dyDescent="0.2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</row>
    <row r="228" spans="1:11" ht="12.75" customHeight="1" x14ac:dyDescent="0.2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</row>
    <row r="229" spans="1:11" ht="12.75" customHeight="1" x14ac:dyDescent="0.2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</row>
    <row r="230" spans="1:11" ht="12.75" customHeight="1" x14ac:dyDescent="0.2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</row>
    <row r="231" spans="1:11" ht="12.75" customHeight="1" x14ac:dyDescent="0.2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</row>
    <row r="232" spans="1:11" ht="12.75" customHeight="1" x14ac:dyDescent="0.2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</row>
    <row r="233" spans="1:11" ht="12.75" customHeight="1" x14ac:dyDescent="0.2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</row>
    <row r="234" spans="1:11" ht="12.75" customHeight="1" x14ac:dyDescent="0.2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</row>
    <row r="235" spans="1:11" ht="12.75" customHeight="1" x14ac:dyDescent="0.2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</row>
    <row r="236" spans="1:11" ht="12.75" customHeight="1" x14ac:dyDescent="0.2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</row>
    <row r="237" spans="1:11" ht="12.75" customHeight="1" x14ac:dyDescent="0.2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</row>
    <row r="238" spans="1:11" ht="12.75" customHeight="1" x14ac:dyDescent="0.2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</row>
    <row r="239" spans="1:11" ht="12.75" customHeight="1" x14ac:dyDescent="0.2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</row>
    <row r="240" spans="1:11" ht="12.75" customHeight="1" x14ac:dyDescent="0.2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</row>
    <row r="241" spans="1:11" ht="12.75" customHeight="1" x14ac:dyDescent="0.2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</row>
    <row r="242" spans="1:11" ht="12.75" customHeight="1" x14ac:dyDescent="0.2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</row>
    <row r="243" spans="1:11" ht="12.75" customHeight="1" x14ac:dyDescent="0.2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</row>
    <row r="244" spans="1:11" ht="12.75" customHeight="1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</row>
    <row r="245" spans="1:11" ht="12.75" customHeight="1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</row>
    <row r="246" spans="1:11" ht="12.75" customHeight="1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</row>
    <row r="247" spans="1:11" ht="12.75" customHeight="1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</row>
    <row r="248" spans="1:11" ht="12.75" customHeight="1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</row>
    <row r="249" spans="1:11" ht="12.75" customHeight="1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</row>
    <row r="250" spans="1:11" ht="12.75" customHeight="1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</row>
    <row r="251" spans="1:11" ht="12.75" customHeight="1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</row>
    <row r="252" spans="1:11" ht="12.75" customHeight="1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</row>
    <row r="253" spans="1:11" ht="12.75" customHeight="1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</row>
    <row r="254" spans="1:11" ht="12.75" customHeight="1" x14ac:dyDescent="0.2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</row>
    <row r="255" spans="1:11" ht="12.75" customHeight="1" x14ac:dyDescent="0.2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</row>
    <row r="256" spans="1:11" ht="12.75" customHeight="1" x14ac:dyDescent="0.2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</row>
    <row r="257" spans="1:11" ht="12.75" customHeight="1" x14ac:dyDescent="0.2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</row>
    <row r="258" spans="1:11" ht="12.75" customHeight="1" x14ac:dyDescent="0.2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</row>
    <row r="259" spans="1:11" ht="12.75" customHeight="1" x14ac:dyDescent="0.2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</row>
    <row r="260" spans="1:11" ht="12.75" customHeight="1" x14ac:dyDescent="0.2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</row>
    <row r="261" spans="1:11" ht="12.75" customHeight="1" x14ac:dyDescent="0.2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</row>
    <row r="262" spans="1:11" ht="12.75" customHeight="1" x14ac:dyDescent="0.2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</row>
    <row r="263" spans="1:11" ht="12.75" customHeight="1" x14ac:dyDescent="0.2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</row>
    <row r="264" spans="1:11" ht="12.75" customHeight="1" x14ac:dyDescent="0.2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</row>
    <row r="265" spans="1:11" ht="12.75" customHeight="1" x14ac:dyDescent="0.2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</row>
    <row r="266" spans="1:11" ht="12.75" customHeight="1" x14ac:dyDescent="0.2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</row>
    <row r="267" spans="1:11" ht="12.75" customHeight="1" x14ac:dyDescent="0.2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</row>
    <row r="268" spans="1:11" ht="12.75" customHeight="1" x14ac:dyDescent="0.2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</row>
    <row r="269" spans="1:11" ht="12.75" customHeight="1" x14ac:dyDescent="0.2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</row>
    <row r="270" spans="1:11" ht="12.75" customHeight="1" x14ac:dyDescent="0.2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</row>
    <row r="271" spans="1:11" ht="12.75" customHeight="1" x14ac:dyDescent="0.2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</row>
    <row r="272" spans="1:11" ht="12.75" customHeight="1" x14ac:dyDescent="0.2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</row>
    <row r="273" spans="1:11" ht="12.75" customHeight="1" x14ac:dyDescent="0.2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</row>
    <row r="274" spans="1:11" ht="12.75" customHeight="1" x14ac:dyDescent="0.2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</row>
    <row r="275" spans="1:11" ht="12.75" customHeight="1" x14ac:dyDescent="0.2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</row>
    <row r="276" spans="1:11" ht="12.75" customHeight="1" x14ac:dyDescent="0.2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</row>
    <row r="277" spans="1:11" ht="12.75" customHeight="1" x14ac:dyDescent="0.2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</row>
    <row r="278" spans="1:11" ht="12.75" customHeight="1" x14ac:dyDescent="0.2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</row>
    <row r="279" spans="1:11" ht="12.75" customHeight="1" x14ac:dyDescent="0.2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</row>
    <row r="280" spans="1:11" ht="12.75" customHeight="1" x14ac:dyDescent="0.2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</row>
    <row r="281" spans="1:11" ht="12.75" customHeight="1" x14ac:dyDescent="0.2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</row>
    <row r="282" spans="1:11" ht="12.75" customHeight="1" x14ac:dyDescent="0.2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</row>
    <row r="283" spans="1:11" ht="12.75" customHeight="1" x14ac:dyDescent="0.2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</row>
    <row r="284" spans="1:11" ht="12.75" customHeight="1" x14ac:dyDescent="0.2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</row>
    <row r="285" spans="1:11" ht="12.75" customHeight="1" x14ac:dyDescent="0.2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</row>
    <row r="286" spans="1:11" ht="12.75" customHeight="1" x14ac:dyDescent="0.2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</row>
    <row r="287" spans="1:11" ht="12.75" customHeight="1" x14ac:dyDescent="0.2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</row>
    <row r="288" spans="1:11" ht="12.75" customHeight="1" x14ac:dyDescent="0.2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</row>
    <row r="289" spans="1:11" ht="12.75" customHeight="1" x14ac:dyDescent="0.2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</row>
    <row r="290" spans="1:11" ht="12.75" customHeight="1" x14ac:dyDescent="0.2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</row>
    <row r="291" spans="1:11" ht="12.75" customHeight="1" x14ac:dyDescent="0.2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</row>
    <row r="292" spans="1:11" ht="12.75" customHeight="1" x14ac:dyDescent="0.2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</row>
    <row r="293" spans="1:11" ht="12.75" customHeight="1" x14ac:dyDescent="0.2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</row>
    <row r="294" spans="1:11" ht="12.75" customHeight="1" x14ac:dyDescent="0.2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</row>
    <row r="295" spans="1:11" ht="12.75" customHeight="1" x14ac:dyDescent="0.2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</row>
    <row r="296" spans="1:11" ht="12.75" customHeight="1" x14ac:dyDescent="0.2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</row>
    <row r="297" spans="1:11" ht="12.75" customHeight="1" x14ac:dyDescent="0.2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</row>
    <row r="298" spans="1:11" ht="12.75" customHeight="1" x14ac:dyDescent="0.2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</row>
    <row r="299" spans="1:11" ht="12.75" customHeight="1" x14ac:dyDescent="0.2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</row>
    <row r="300" spans="1:11" ht="12.75" customHeight="1" x14ac:dyDescent="0.2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</row>
    <row r="301" spans="1:11" ht="12.75" customHeight="1" x14ac:dyDescent="0.2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</row>
    <row r="302" spans="1:11" ht="12.75" customHeight="1" x14ac:dyDescent="0.2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</row>
    <row r="303" spans="1:11" ht="12.75" customHeight="1" x14ac:dyDescent="0.2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</row>
    <row r="304" spans="1:11" ht="12.75" customHeight="1" x14ac:dyDescent="0.2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</row>
    <row r="305" spans="1:11" ht="12.75" customHeight="1" x14ac:dyDescent="0.2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</row>
    <row r="306" spans="1:11" ht="12.75" customHeight="1" x14ac:dyDescent="0.2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</row>
    <row r="307" spans="1:11" ht="12.75" customHeight="1" x14ac:dyDescent="0.2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</row>
    <row r="308" spans="1:11" ht="12.75" customHeight="1" x14ac:dyDescent="0.2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</row>
    <row r="309" spans="1:11" ht="12.75" customHeight="1" x14ac:dyDescent="0.2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</row>
    <row r="310" spans="1:11" ht="12.75" customHeight="1" x14ac:dyDescent="0.2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</row>
    <row r="311" spans="1:11" ht="12.75" customHeight="1" x14ac:dyDescent="0.2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</row>
    <row r="312" spans="1:11" ht="12.75" customHeight="1" x14ac:dyDescent="0.2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</row>
    <row r="313" spans="1:11" ht="12.75" customHeight="1" x14ac:dyDescent="0.2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</row>
    <row r="314" spans="1:11" ht="12.75" customHeight="1" x14ac:dyDescent="0.2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</row>
    <row r="315" spans="1:11" ht="12.75" customHeight="1" x14ac:dyDescent="0.2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</row>
    <row r="316" spans="1:11" ht="12.75" customHeight="1" x14ac:dyDescent="0.2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</row>
    <row r="317" spans="1:11" ht="12.75" customHeight="1" x14ac:dyDescent="0.2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</row>
    <row r="318" spans="1:11" ht="12.75" customHeight="1" x14ac:dyDescent="0.2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</row>
    <row r="319" spans="1:11" ht="12.75" customHeight="1" x14ac:dyDescent="0.2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</row>
    <row r="320" spans="1:11" ht="12.75" customHeight="1" x14ac:dyDescent="0.2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</row>
    <row r="321" spans="1:11" ht="12.75" customHeight="1" x14ac:dyDescent="0.2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</row>
    <row r="322" spans="1:11" ht="12.75" customHeight="1" x14ac:dyDescent="0.2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</row>
    <row r="323" spans="1:11" ht="12.75" customHeight="1" x14ac:dyDescent="0.2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</row>
    <row r="324" spans="1:11" ht="12.75" customHeight="1" x14ac:dyDescent="0.2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</row>
    <row r="325" spans="1:11" ht="12.75" customHeight="1" x14ac:dyDescent="0.2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</row>
    <row r="326" spans="1:11" ht="12.75" customHeight="1" x14ac:dyDescent="0.2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</row>
    <row r="327" spans="1:11" ht="12.75" customHeight="1" x14ac:dyDescent="0.2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</row>
    <row r="328" spans="1:11" ht="12.75" customHeight="1" x14ac:dyDescent="0.2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</row>
    <row r="329" spans="1:11" ht="12.75" customHeight="1" x14ac:dyDescent="0.2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</row>
    <row r="330" spans="1:11" ht="12.75" customHeight="1" x14ac:dyDescent="0.2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</row>
    <row r="331" spans="1:11" ht="12.75" customHeight="1" x14ac:dyDescent="0.2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</row>
    <row r="332" spans="1:11" ht="12.75" customHeight="1" x14ac:dyDescent="0.2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</row>
    <row r="333" spans="1:11" ht="12.75" customHeight="1" x14ac:dyDescent="0.2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</row>
    <row r="334" spans="1:11" ht="12.75" customHeight="1" x14ac:dyDescent="0.2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</row>
    <row r="335" spans="1:11" ht="12.75" customHeight="1" x14ac:dyDescent="0.2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</row>
    <row r="336" spans="1:11" ht="12.75" customHeight="1" x14ac:dyDescent="0.2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</row>
    <row r="337" spans="1:11" ht="12.75" customHeight="1" x14ac:dyDescent="0.2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</row>
    <row r="338" spans="1:11" ht="12.75" customHeight="1" x14ac:dyDescent="0.2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</row>
    <row r="339" spans="1:11" ht="12.75" customHeight="1" x14ac:dyDescent="0.2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</row>
    <row r="340" spans="1:11" ht="12.75" customHeight="1" x14ac:dyDescent="0.2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</row>
    <row r="341" spans="1:11" ht="12.75" customHeight="1" x14ac:dyDescent="0.2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</row>
    <row r="342" spans="1:11" ht="12.75" customHeight="1" x14ac:dyDescent="0.2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</row>
    <row r="343" spans="1:11" ht="12.75" customHeight="1" x14ac:dyDescent="0.2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</row>
    <row r="344" spans="1:11" ht="12.75" customHeight="1" x14ac:dyDescent="0.2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</row>
    <row r="345" spans="1:11" ht="12.75" customHeight="1" x14ac:dyDescent="0.2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</row>
    <row r="346" spans="1:11" ht="12.75" customHeight="1" x14ac:dyDescent="0.2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</row>
    <row r="347" spans="1:11" ht="12.75" customHeight="1" x14ac:dyDescent="0.2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</row>
    <row r="348" spans="1:11" ht="12.75" customHeight="1" x14ac:dyDescent="0.2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</row>
    <row r="349" spans="1:11" ht="12.75" customHeight="1" x14ac:dyDescent="0.2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</row>
    <row r="350" spans="1:11" ht="12.75" customHeight="1" x14ac:dyDescent="0.2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</row>
    <row r="351" spans="1:11" ht="12.75" customHeight="1" x14ac:dyDescent="0.2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</row>
    <row r="352" spans="1:11" ht="12.75" customHeight="1" x14ac:dyDescent="0.2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</row>
    <row r="353" spans="1:11" ht="12.75" customHeight="1" x14ac:dyDescent="0.2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</row>
    <row r="354" spans="1:11" ht="12.75" customHeight="1" x14ac:dyDescent="0.2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</row>
    <row r="355" spans="1:11" ht="12.75" customHeight="1" x14ac:dyDescent="0.2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</row>
    <row r="356" spans="1:11" ht="12.75" customHeight="1" x14ac:dyDescent="0.2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</row>
    <row r="357" spans="1:11" ht="12.75" customHeight="1" x14ac:dyDescent="0.2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</row>
    <row r="358" spans="1:11" ht="12.75" customHeight="1" x14ac:dyDescent="0.2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</row>
    <row r="359" spans="1:11" ht="12.75" customHeight="1" x14ac:dyDescent="0.2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</row>
    <row r="360" spans="1:11" ht="12.75" customHeight="1" x14ac:dyDescent="0.2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</row>
    <row r="361" spans="1:11" ht="12.75" customHeight="1" x14ac:dyDescent="0.2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</row>
    <row r="362" spans="1:11" ht="12.75" customHeight="1" x14ac:dyDescent="0.2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</row>
    <row r="363" spans="1:11" ht="12.75" customHeight="1" x14ac:dyDescent="0.2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</row>
    <row r="364" spans="1:11" ht="12.75" customHeight="1" x14ac:dyDescent="0.2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</row>
    <row r="365" spans="1:11" ht="12.75" customHeight="1" x14ac:dyDescent="0.2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</row>
    <row r="366" spans="1:11" ht="12.75" customHeight="1" x14ac:dyDescent="0.2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</row>
    <row r="367" spans="1:11" ht="12.75" customHeight="1" x14ac:dyDescent="0.2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</row>
    <row r="368" spans="1:11" ht="12.75" customHeight="1" x14ac:dyDescent="0.2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</row>
    <row r="369" spans="1:11" ht="12.75" customHeight="1" x14ac:dyDescent="0.2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</row>
    <row r="370" spans="1:11" ht="12.75" customHeight="1" x14ac:dyDescent="0.2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</row>
    <row r="371" spans="1:11" ht="12.75" customHeight="1" x14ac:dyDescent="0.2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</row>
    <row r="372" spans="1:11" ht="12.75" customHeight="1" x14ac:dyDescent="0.2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</row>
    <row r="373" spans="1:11" ht="12.75" customHeight="1" x14ac:dyDescent="0.2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</row>
    <row r="374" spans="1:11" ht="12.75" customHeight="1" x14ac:dyDescent="0.2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</row>
    <row r="375" spans="1:11" ht="12.75" customHeight="1" x14ac:dyDescent="0.2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</row>
    <row r="376" spans="1:11" ht="12.75" customHeight="1" x14ac:dyDescent="0.2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</row>
    <row r="377" spans="1:11" ht="12.75" customHeight="1" x14ac:dyDescent="0.2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</row>
    <row r="378" spans="1:11" ht="12.75" customHeight="1" x14ac:dyDescent="0.2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</row>
    <row r="379" spans="1:11" ht="12.75" customHeight="1" x14ac:dyDescent="0.2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</row>
    <row r="380" spans="1:11" ht="12.75" customHeight="1" x14ac:dyDescent="0.2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</row>
    <row r="381" spans="1:11" ht="12.75" customHeight="1" x14ac:dyDescent="0.2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</row>
    <row r="382" spans="1:11" ht="12.75" customHeight="1" x14ac:dyDescent="0.2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</row>
    <row r="383" spans="1:11" ht="12.75" customHeight="1" x14ac:dyDescent="0.2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</row>
    <row r="384" spans="1:11" ht="12.75" customHeight="1" x14ac:dyDescent="0.2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</row>
    <row r="385" spans="1:11" ht="12.75" customHeight="1" x14ac:dyDescent="0.2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</row>
    <row r="386" spans="1:11" ht="12.75" customHeight="1" x14ac:dyDescent="0.2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</row>
    <row r="387" spans="1:11" ht="12.75" customHeight="1" x14ac:dyDescent="0.2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</row>
    <row r="388" spans="1:11" ht="12.75" customHeight="1" x14ac:dyDescent="0.2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</row>
    <row r="389" spans="1:11" ht="12.75" customHeight="1" x14ac:dyDescent="0.2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</row>
    <row r="390" spans="1:11" ht="12.75" customHeight="1" x14ac:dyDescent="0.2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</row>
    <row r="391" spans="1:11" ht="12.75" customHeight="1" x14ac:dyDescent="0.2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</row>
    <row r="392" spans="1:11" ht="12.75" customHeight="1" x14ac:dyDescent="0.2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</row>
    <row r="393" spans="1:11" ht="12.75" customHeight="1" x14ac:dyDescent="0.2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</row>
    <row r="394" spans="1:11" ht="12.75" customHeight="1" x14ac:dyDescent="0.2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</row>
    <row r="395" spans="1:11" ht="12.75" customHeight="1" x14ac:dyDescent="0.2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</row>
    <row r="396" spans="1:11" ht="12.75" customHeight="1" x14ac:dyDescent="0.2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</row>
    <row r="397" spans="1:11" ht="12.75" customHeight="1" x14ac:dyDescent="0.2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</row>
    <row r="398" spans="1:11" ht="12.75" customHeight="1" x14ac:dyDescent="0.2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</row>
    <row r="399" spans="1:11" ht="12.75" customHeight="1" x14ac:dyDescent="0.2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</row>
    <row r="400" spans="1:11" ht="12.75" customHeight="1" x14ac:dyDescent="0.2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</row>
    <row r="401" spans="1:11" ht="12.75" customHeight="1" x14ac:dyDescent="0.2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</row>
    <row r="402" spans="1:11" ht="12.75" customHeight="1" x14ac:dyDescent="0.2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</row>
    <row r="403" spans="1:11" ht="12.75" customHeight="1" x14ac:dyDescent="0.2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</row>
    <row r="404" spans="1:11" ht="12.75" customHeight="1" x14ac:dyDescent="0.2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</row>
    <row r="405" spans="1:11" ht="12.75" customHeight="1" x14ac:dyDescent="0.2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</row>
    <row r="406" spans="1:11" ht="12.75" customHeight="1" x14ac:dyDescent="0.2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</row>
    <row r="407" spans="1:11" ht="12.75" customHeight="1" x14ac:dyDescent="0.2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</row>
    <row r="408" spans="1:11" ht="12.75" customHeight="1" x14ac:dyDescent="0.2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</row>
    <row r="409" spans="1:11" ht="12.75" customHeight="1" x14ac:dyDescent="0.2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</row>
    <row r="410" spans="1:11" ht="12.75" customHeight="1" x14ac:dyDescent="0.2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</row>
    <row r="411" spans="1:11" ht="12.75" customHeight="1" x14ac:dyDescent="0.2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</row>
    <row r="412" spans="1:11" ht="12.75" customHeight="1" x14ac:dyDescent="0.2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</row>
    <row r="413" spans="1:11" ht="12.75" customHeight="1" x14ac:dyDescent="0.2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</row>
    <row r="414" spans="1:11" ht="12.75" customHeight="1" x14ac:dyDescent="0.2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</row>
    <row r="415" spans="1:11" ht="12.75" customHeight="1" x14ac:dyDescent="0.2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</row>
    <row r="416" spans="1:11" ht="12.75" customHeight="1" x14ac:dyDescent="0.2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</row>
    <row r="417" spans="1:11" ht="12.75" customHeight="1" x14ac:dyDescent="0.2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</row>
    <row r="418" spans="1:11" ht="12.75" customHeight="1" x14ac:dyDescent="0.2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</row>
    <row r="419" spans="1:11" ht="12.75" customHeight="1" x14ac:dyDescent="0.2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</row>
    <row r="420" spans="1:11" ht="12.75" customHeight="1" x14ac:dyDescent="0.2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</row>
    <row r="421" spans="1:11" ht="12.75" customHeight="1" x14ac:dyDescent="0.2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</row>
    <row r="422" spans="1:11" ht="12.75" customHeight="1" x14ac:dyDescent="0.2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</row>
    <row r="423" spans="1:11" ht="12.75" customHeight="1" x14ac:dyDescent="0.2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</row>
    <row r="424" spans="1:11" ht="12.75" customHeight="1" x14ac:dyDescent="0.2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</row>
    <row r="425" spans="1:11" ht="12.75" customHeight="1" x14ac:dyDescent="0.2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</row>
    <row r="426" spans="1:11" ht="12.75" customHeight="1" x14ac:dyDescent="0.2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</row>
    <row r="427" spans="1:11" ht="12.75" customHeight="1" x14ac:dyDescent="0.2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</row>
    <row r="428" spans="1:11" ht="12.75" customHeight="1" x14ac:dyDescent="0.2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</row>
    <row r="429" spans="1:11" ht="12.75" customHeight="1" x14ac:dyDescent="0.2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</row>
    <row r="430" spans="1:11" ht="12.75" customHeight="1" x14ac:dyDescent="0.2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</row>
    <row r="431" spans="1:11" ht="12.75" customHeight="1" x14ac:dyDescent="0.2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</row>
    <row r="432" spans="1:11" ht="12.75" customHeight="1" x14ac:dyDescent="0.2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</row>
    <row r="433" spans="1:11" ht="12.75" customHeight="1" x14ac:dyDescent="0.2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</row>
    <row r="434" spans="1:11" ht="12.75" customHeight="1" x14ac:dyDescent="0.2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</row>
    <row r="435" spans="1:11" ht="12.75" customHeight="1" x14ac:dyDescent="0.2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</row>
    <row r="436" spans="1:11" ht="12.75" customHeight="1" x14ac:dyDescent="0.2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</row>
    <row r="437" spans="1:11" ht="12.75" customHeight="1" x14ac:dyDescent="0.2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</row>
    <row r="438" spans="1:11" ht="12.75" customHeight="1" x14ac:dyDescent="0.2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</row>
    <row r="439" spans="1:11" ht="12.75" customHeight="1" x14ac:dyDescent="0.2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</row>
    <row r="440" spans="1:11" ht="12.75" customHeight="1" x14ac:dyDescent="0.2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</row>
    <row r="441" spans="1:11" ht="12.75" customHeight="1" x14ac:dyDescent="0.2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</row>
    <row r="442" spans="1:11" ht="12.75" customHeight="1" x14ac:dyDescent="0.2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</row>
    <row r="443" spans="1:11" ht="12.75" customHeight="1" x14ac:dyDescent="0.2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</row>
    <row r="444" spans="1:11" ht="12.75" customHeight="1" x14ac:dyDescent="0.2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</row>
    <row r="445" spans="1:11" ht="12.75" customHeight="1" x14ac:dyDescent="0.2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</row>
    <row r="446" spans="1:11" ht="12.75" customHeight="1" x14ac:dyDescent="0.2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</row>
    <row r="447" spans="1:11" ht="12.75" customHeight="1" x14ac:dyDescent="0.2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</row>
    <row r="448" spans="1:11" ht="12.75" customHeight="1" x14ac:dyDescent="0.2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</row>
    <row r="449" spans="1:11" ht="12.75" customHeight="1" x14ac:dyDescent="0.2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</row>
    <row r="450" spans="1:11" ht="12.75" customHeight="1" x14ac:dyDescent="0.2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</row>
    <row r="451" spans="1:11" ht="12.75" customHeight="1" x14ac:dyDescent="0.2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</row>
    <row r="452" spans="1:11" ht="12.75" customHeight="1" x14ac:dyDescent="0.2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</row>
    <row r="453" spans="1:11" ht="12.75" customHeight="1" x14ac:dyDescent="0.2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</row>
    <row r="454" spans="1:11" ht="12.75" customHeight="1" x14ac:dyDescent="0.2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</row>
    <row r="455" spans="1:11" ht="12.75" customHeight="1" x14ac:dyDescent="0.2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</row>
    <row r="456" spans="1:11" ht="12.75" customHeight="1" x14ac:dyDescent="0.2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</row>
    <row r="457" spans="1:11" ht="12.75" customHeight="1" x14ac:dyDescent="0.2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</row>
    <row r="458" spans="1:11" ht="12.75" customHeight="1" x14ac:dyDescent="0.2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</row>
    <row r="459" spans="1:11" ht="12.75" customHeight="1" x14ac:dyDescent="0.2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</row>
    <row r="460" spans="1:11" ht="12.75" customHeight="1" x14ac:dyDescent="0.2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</row>
    <row r="461" spans="1:11" ht="12.75" customHeight="1" x14ac:dyDescent="0.2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</row>
    <row r="462" spans="1:11" ht="12.75" customHeight="1" x14ac:dyDescent="0.2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</row>
    <row r="463" spans="1:11" ht="12.75" customHeight="1" x14ac:dyDescent="0.2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</row>
    <row r="464" spans="1:11" ht="12.75" customHeight="1" x14ac:dyDescent="0.2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</row>
    <row r="465" spans="1:11" ht="12.75" customHeight="1" x14ac:dyDescent="0.2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</row>
    <row r="466" spans="1:11" ht="12.75" customHeight="1" x14ac:dyDescent="0.2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</row>
    <row r="467" spans="1:11" ht="12.75" customHeight="1" x14ac:dyDescent="0.2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</row>
    <row r="468" spans="1:11" ht="12.75" customHeight="1" x14ac:dyDescent="0.2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</row>
    <row r="469" spans="1:11" ht="12.75" customHeight="1" x14ac:dyDescent="0.2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</row>
    <row r="470" spans="1:11" ht="12.75" customHeight="1" x14ac:dyDescent="0.2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</row>
    <row r="471" spans="1:11" ht="12.75" customHeight="1" x14ac:dyDescent="0.2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</row>
    <row r="472" spans="1:11" ht="12.75" customHeight="1" x14ac:dyDescent="0.2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</row>
    <row r="473" spans="1:11" ht="12.75" customHeight="1" x14ac:dyDescent="0.2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</row>
    <row r="474" spans="1:11" ht="12.75" customHeight="1" x14ac:dyDescent="0.2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</row>
    <row r="475" spans="1:11" ht="12.75" customHeight="1" x14ac:dyDescent="0.2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</row>
    <row r="476" spans="1:11" ht="12.75" customHeight="1" x14ac:dyDescent="0.2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</row>
    <row r="477" spans="1:11" ht="12.75" customHeight="1" x14ac:dyDescent="0.2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</row>
    <row r="478" spans="1:11" ht="12.75" customHeight="1" x14ac:dyDescent="0.2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</row>
    <row r="479" spans="1:11" ht="12.75" customHeight="1" x14ac:dyDescent="0.2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</row>
    <row r="480" spans="1:11" ht="12.75" customHeight="1" x14ac:dyDescent="0.2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</row>
    <row r="481" spans="1:11" ht="12.75" customHeight="1" x14ac:dyDescent="0.2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</row>
    <row r="482" spans="1:11" ht="12.75" customHeight="1" x14ac:dyDescent="0.2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</row>
    <row r="483" spans="1:11" ht="12.75" customHeight="1" x14ac:dyDescent="0.2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</row>
    <row r="484" spans="1:11" ht="12.75" customHeight="1" x14ac:dyDescent="0.2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</row>
    <row r="485" spans="1:11" ht="12.75" customHeight="1" x14ac:dyDescent="0.2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</row>
    <row r="486" spans="1:11" ht="12.75" customHeight="1" x14ac:dyDescent="0.2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</row>
    <row r="487" spans="1:11" ht="12.75" customHeight="1" x14ac:dyDescent="0.2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</row>
    <row r="488" spans="1:11" ht="12.75" customHeight="1" x14ac:dyDescent="0.2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</row>
    <row r="489" spans="1:11" ht="12.75" customHeight="1" x14ac:dyDescent="0.2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</row>
    <row r="490" spans="1:11" ht="12.75" customHeight="1" x14ac:dyDescent="0.2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</row>
    <row r="491" spans="1:11" ht="12.75" customHeight="1" x14ac:dyDescent="0.2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</row>
    <row r="492" spans="1:11" ht="12.75" customHeight="1" x14ac:dyDescent="0.2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</row>
    <row r="493" spans="1:11" ht="12.75" customHeight="1" x14ac:dyDescent="0.2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</row>
    <row r="494" spans="1:11" ht="12.75" customHeight="1" x14ac:dyDescent="0.2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</row>
    <row r="495" spans="1:11" ht="12.75" customHeight="1" x14ac:dyDescent="0.2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</row>
    <row r="496" spans="1:11" ht="12.75" customHeight="1" x14ac:dyDescent="0.2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</row>
    <row r="497" spans="1:11" ht="12.75" customHeight="1" x14ac:dyDescent="0.2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</row>
    <row r="498" spans="1:11" ht="12.75" customHeight="1" x14ac:dyDescent="0.2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</row>
    <row r="499" spans="1:11" ht="12.75" customHeight="1" x14ac:dyDescent="0.2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</row>
    <row r="500" spans="1:11" ht="12.75" customHeight="1" x14ac:dyDescent="0.2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</row>
    <row r="501" spans="1:11" ht="12.75" customHeight="1" x14ac:dyDescent="0.2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</row>
    <row r="502" spans="1:11" ht="12.75" customHeight="1" x14ac:dyDescent="0.2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</row>
    <row r="503" spans="1:11" ht="12.75" customHeight="1" x14ac:dyDescent="0.2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</row>
    <row r="504" spans="1:11" ht="12.75" customHeight="1" x14ac:dyDescent="0.2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</row>
    <row r="505" spans="1:11" ht="12.75" customHeight="1" x14ac:dyDescent="0.2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</row>
    <row r="506" spans="1:11" ht="12.75" customHeight="1" x14ac:dyDescent="0.2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</row>
    <row r="507" spans="1:11" ht="12.75" customHeight="1" x14ac:dyDescent="0.2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</row>
    <row r="508" spans="1:11" ht="12.75" customHeight="1" x14ac:dyDescent="0.2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</row>
    <row r="509" spans="1:11" ht="12.75" customHeight="1" x14ac:dyDescent="0.2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</row>
    <row r="510" spans="1:11" ht="12.75" customHeight="1" x14ac:dyDescent="0.2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</row>
    <row r="511" spans="1:11" ht="12.75" customHeight="1" x14ac:dyDescent="0.2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</row>
    <row r="512" spans="1:11" ht="12.75" customHeight="1" x14ac:dyDescent="0.2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</row>
    <row r="513" spans="1:11" ht="12.75" customHeight="1" x14ac:dyDescent="0.2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</row>
    <row r="514" spans="1:11" ht="12.75" customHeight="1" x14ac:dyDescent="0.2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</row>
    <row r="515" spans="1:11" ht="12.75" customHeight="1" x14ac:dyDescent="0.2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</row>
    <row r="516" spans="1:11" ht="12.75" customHeight="1" x14ac:dyDescent="0.2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</row>
    <row r="517" spans="1:11" ht="12.75" customHeight="1" x14ac:dyDescent="0.2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</row>
    <row r="518" spans="1:11" ht="12.75" customHeight="1" x14ac:dyDescent="0.2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</row>
    <row r="519" spans="1:11" ht="12.75" customHeight="1" x14ac:dyDescent="0.2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</row>
    <row r="520" spans="1:11" ht="12.75" customHeight="1" x14ac:dyDescent="0.2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</row>
    <row r="521" spans="1:11" ht="12.75" customHeight="1" x14ac:dyDescent="0.2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</row>
    <row r="522" spans="1:11" ht="12.75" customHeight="1" x14ac:dyDescent="0.2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</row>
    <row r="523" spans="1:11" ht="12.75" customHeight="1" x14ac:dyDescent="0.2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</row>
    <row r="524" spans="1:11" ht="12.75" customHeight="1" x14ac:dyDescent="0.2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</row>
    <row r="525" spans="1:11" ht="12.75" customHeight="1" x14ac:dyDescent="0.2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</row>
    <row r="526" spans="1:11" ht="12.75" customHeight="1" x14ac:dyDescent="0.2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</row>
    <row r="527" spans="1:11" ht="12.75" customHeight="1" x14ac:dyDescent="0.2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</row>
    <row r="528" spans="1:11" ht="12.75" customHeight="1" x14ac:dyDescent="0.2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</row>
    <row r="529" spans="1:11" ht="12.75" customHeight="1" x14ac:dyDescent="0.2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</row>
    <row r="530" spans="1:11" ht="12.75" customHeight="1" x14ac:dyDescent="0.2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</row>
    <row r="531" spans="1:11" ht="12.75" customHeight="1" x14ac:dyDescent="0.2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</row>
    <row r="532" spans="1:11" ht="12.75" customHeight="1" x14ac:dyDescent="0.2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</row>
    <row r="533" spans="1:11" ht="12.75" customHeight="1" x14ac:dyDescent="0.2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</row>
    <row r="534" spans="1:11" ht="12.75" customHeight="1" x14ac:dyDescent="0.2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</row>
    <row r="535" spans="1:11" ht="12.75" customHeight="1" x14ac:dyDescent="0.2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</row>
    <row r="536" spans="1:11" ht="12.75" customHeight="1" x14ac:dyDescent="0.2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</row>
    <row r="537" spans="1:11" ht="12.75" customHeight="1" x14ac:dyDescent="0.2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</row>
    <row r="538" spans="1:11" ht="12.75" customHeight="1" x14ac:dyDescent="0.2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</row>
    <row r="539" spans="1:11" ht="12.75" customHeight="1" x14ac:dyDescent="0.2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</row>
    <row r="540" spans="1:11" ht="12.75" customHeight="1" x14ac:dyDescent="0.2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</row>
    <row r="541" spans="1:11" ht="12.75" customHeight="1" x14ac:dyDescent="0.2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</row>
    <row r="542" spans="1:11" ht="12.75" customHeight="1" x14ac:dyDescent="0.2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</row>
    <row r="543" spans="1:11" ht="12.75" customHeight="1" x14ac:dyDescent="0.2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</row>
    <row r="544" spans="1:11" ht="12.75" customHeight="1" x14ac:dyDescent="0.2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</row>
    <row r="545" spans="1:11" ht="12.75" customHeight="1" x14ac:dyDescent="0.2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</row>
    <row r="546" spans="1:11" ht="12.75" customHeight="1" x14ac:dyDescent="0.2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</row>
    <row r="547" spans="1:11" ht="12.75" customHeight="1" x14ac:dyDescent="0.2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</row>
    <row r="548" spans="1:11" ht="12.75" customHeight="1" x14ac:dyDescent="0.2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</row>
    <row r="549" spans="1:11" ht="12.75" customHeight="1" x14ac:dyDescent="0.2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</row>
    <row r="550" spans="1:11" ht="12.75" customHeight="1" x14ac:dyDescent="0.2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</row>
    <row r="551" spans="1:11" ht="12.75" customHeight="1" x14ac:dyDescent="0.2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</row>
    <row r="552" spans="1:11" ht="12.75" customHeight="1" x14ac:dyDescent="0.2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</row>
    <row r="553" spans="1:11" ht="12.75" customHeight="1" x14ac:dyDescent="0.2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</row>
    <row r="554" spans="1:11" ht="12.75" customHeight="1" x14ac:dyDescent="0.2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</row>
    <row r="555" spans="1:11" ht="12.75" customHeight="1" x14ac:dyDescent="0.2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</row>
    <row r="556" spans="1:11" ht="12.75" customHeight="1" x14ac:dyDescent="0.2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</row>
    <row r="557" spans="1:11" ht="12.75" customHeight="1" x14ac:dyDescent="0.2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</row>
    <row r="558" spans="1:11" ht="12.75" customHeight="1" x14ac:dyDescent="0.2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</row>
    <row r="559" spans="1:11" ht="12.75" customHeight="1" x14ac:dyDescent="0.2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</row>
    <row r="560" spans="1:11" ht="12.75" customHeight="1" x14ac:dyDescent="0.2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</row>
    <row r="561" spans="1:11" ht="12.75" customHeight="1" x14ac:dyDescent="0.2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</row>
    <row r="562" spans="1:11" ht="12.75" customHeight="1" x14ac:dyDescent="0.2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</row>
    <row r="563" spans="1:11" ht="12.75" customHeight="1" x14ac:dyDescent="0.2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</row>
    <row r="564" spans="1:11" ht="12.75" customHeight="1" x14ac:dyDescent="0.2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</row>
    <row r="565" spans="1:11" ht="12.75" customHeight="1" x14ac:dyDescent="0.2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</row>
    <row r="566" spans="1:11" ht="12.75" customHeight="1" x14ac:dyDescent="0.2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</row>
    <row r="567" spans="1:11" ht="12.75" customHeight="1" x14ac:dyDescent="0.2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</row>
    <row r="568" spans="1:11" ht="12.75" customHeight="1" x14ac:dyDescent="0.2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</row>
    <row r="569" spans="1:11" ht="12.75" customHeight="1" x14ac:dyDescent="0.2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</row>
    <row r="570" spans="1:11" ht="12.75" customHeight="1" x14ac:dyDescent="0.2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</row>
    <row r="571" spans="1:11" ht="12.75" customHeight="1" x14ac:dyDescent="0.2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</row>
    <row r="572" spans="1:11" ht="12.75" customHeight="1" x14ac:dyDescent="0.2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</row>
    <row r="573" spans="1:11" ht="12.75" customHeight="1" x14ac:dyDescent="0.2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</row>
    <row r="574" spans="1:11" ht="12.75" customHeight="1" x14ac:dyDescent="0.2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</row>
    <row r="575" spans="1:11" ht="12.75" customHeight="1" x14ac:dyDescent="0.2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</row>
    <row r="576" spans="1:11" ht="12.75" customHeight="1" x14ac:dyDescent="0.2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</row>
    <row r="577" spans="1:11" ht="12.75" customHeight="1" x14ac:dyDescent="0.2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</row>
    <row r="578" spans="1:11" ht="12.75" customHeight="1" x14ac:dyDescent="0.2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</row>
    <row r="579" spans="1:11" ht="12.75" customHeight="1" x14ac:dyDescent="0.2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</row>
    <row r="580" spans="1:11" ht="12.75" customHeight="1" x14ac:dyDescent="0.2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</row>
    <row r="581" spans="1:11" ht="12.75" customHeight="1" x14ac:dyDescent="0.2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</row>
    <row r="582" spans="1:11" ht="12.75" customHeight="1" x14ac:dyDescent="0.2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</row>
    <row r="583" spans="1:11" ht="12.75" customHeight="1" x14ac:dyDescent="0.2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</row>
    <row r="584" spans="1:11" ht="12.75" customHeight="1" x14ac:dyDescent="0.2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</row>
    <row r="585" spans="1:11" ht="12.75" customHeight="1" x14ac:dyDescent="0.2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</row>
    <row r="586" spans="1:11" ht="12.75" customHeight="1" x14ac:dyDescent="0.2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</row>
    <row r="587" spans="1:11" ht="12.75" customHeight="1" x14ac:dyDescent="0.2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</row>
    <row r="588" spans="1:11" ht="12.75" customHeight="1" x14ac:dyDescent="0.2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</row>
    <row r="589" spans="1:11" ht="12.75" customHeight="1" x14ac:dyDescent="0.2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</row>
    <row r="590" spans="1:11" ht="12.75" customHeight="1" x14ac:dyDescent="0.2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</row>
    <row r="591" spans="1:11" ht="12.75" customHeight="1" x14ac:dyDescent="0.2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</row>
    <row r="592" spans="1:11" ht="12.75" customHeight="1" x14ac:dyDescent="0.2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</row>
    <row r="593" spans="1:11" ht="12.75" customHeight="1" x14ac:dyDescent="0.2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</row>
    <row r="594" spans="1:11" ht="12.75" customHeight="1" x14ac:dyDescent="0.2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</row>
    <row r="595" spans="1:11" ht="12.75" customHeight="1" x14ac:dyDescent="0.2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</row>
    <row r="596" spans="1:11" ht="12.75" customHeight="1" x14ac:dyDescent="0.2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</row>
    <row r="597" spans="1:11" ht="12.75" customHeight="1" x14ac:dyDescent="0.2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</row>
    <row r="598" spans="1:11" ht="12.75" customHeight="1" x14ac:dyDescent="0.2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</row>
    <row r="599" spans="1:11" ht="12.75" customHeight="1" x14ac:dyDescent="0.2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</row>
    <row r="600" spans="1:11" ht="12.75" customHeight="1" x14ac:dyDescent="0.2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</row>
    <row r="601" spans="1:11" ht="12.75" customHeight="1" x14ac:dyDescent="0.2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</row>
    <row r="602" spans="1:11" ht="12.75" customHeight="1" x14ac:dyDescent="0.2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</row>
    <row r="603" spans="1:11" ht="12.75" customHeight="1" x14ac:dyDescent="0.2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</row>
    <row r="604" spans="1:11" ht="12.75" customHeight="1" x14ac:dyDescent="0.2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</row>
    <row r="605" spans="1:11" ht="12.75" customHeight="1" x14ac:dyDescent="0.2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</row>
    <row r="606" spans="1:11" ht="12.75" customHeight="1" x14ac:dyDescent="0.2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</row>
    <row r="607" spans="1:11" ht="12.75" customHeight="1" x14ac:dyDescent="0.2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</row>
    <row r="608" spans="1:11" ht="12.75" customHeight="1" x14ac:dyDescent="0.2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</row>
    <row r="609" spans="1:11" ht="12.75" customHeight="1" x14ac:dyDescent="0.2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</row>
    <row r="610" spans="1:11" ht="12.75" customHeight="1" x14ac:dyDescent="0.2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</row>
    <row r="611" spans="1:11" ht="12.75" customHeight="1" x14ac:dyDescent="0.2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</row>
    <row r="612" spans="1:11" ht="12.75" customHeight="1" x14ac:dyDescent="0.2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</row>
    <row r="613" spans="1:11" ht="12.75" customHeight="1" x14ac:dyDescent="0.2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</row>
    <row r="614" spans="1:11" ht="12.75" customHeight="1" x14ac:dyDescent="0.2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</row>
    <row r="615" spans="1:11" ht="12.75" customHeight="1" x14ac:dyDescent="0.2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</row>
    <row r="616" spans="1:11" ht="12.75" customHeight="1" x14ac:dyDescent="0.2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</row>
    <row r="617" spans="1:11" ht="12.75" customHeight="1" x14ac:dyDescent="0.2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</row>
    <row r="618" spans="1:11" ht="12.75" customHeight="1" x14ac:dyDescent="0.2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</row>
    <row r="619" spans="1:11" ht="12.75" customHeight="1" x14ac:dyDescent="0.2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</row>
    <row r="620" spans="1:11" ht="12.75" customHeight="1" x14ac:dyDescent="0.2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</row>
    <row r="621" spans="1:11" ht="12.75" customHeight="1" x14ac:dyDescent="0.2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</row>
    <row r="622" spans="1:11" ht="12.75" customHeight="1" x14ac:dyDescent="0.2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</row>
    <row r="623" spans="1:11" ht="12.75" customHeight="1" x14ac:dyDescent="0.2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</row>
    <row r="624" spans="1:11" ht="12.75" customHeight="1" x14ac:dyDescent="0.2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</row>
    <row r="625" spans="1:11" ht="12.75" customHeight="1" x14ac:dyDescent="0.2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</row>
    <row r="626" spans="1:11" ht="12.75" customHeight="1" x14ac:dyDescent="0.2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</row>
    <row r="627" spans="1:11" ht="12.75" customHeight="1" x14ac:dyDescent="0.2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</row>
    <row r="628" spans="1:11" ht="12.75" customHeight="1" x14ac:dyDescent="0.2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</row>
    <row r="629" spans="1:11" ht="12.75" customHeight="1" x14ac:dyDescent="0.2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</row>
    <row r="630" spans="1:11" ht="12.75" customHeight="1" x14ac:dyDescent="0.2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</row>
    <row r="631" spans="1:11" ht="12.75" customHeight="1" x14ac:dyDescent="0.2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</row>
    <row r="632" spans="1:11" ht="12.75" customHeight="1" x14ac:dyDescent="0.2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</row>
    <row r="633" spans="1:11" ht="12.75" customHeight="1" x14ac:dyDescent="0.2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</row>
    <row r="634" spans="1:11" ht="12.75" customHeight="1" x14ac:dyDescent="0.2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</row>
    <row r="635" spans="1:11" ht="12.75" customHeight="1" x14ac:dyDescent="0.2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</row>
    <row r="636" spans="1:11" ht="12.75" customHeight="1" x14ac:dyDescent="0.2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</row>
    <row r="637" spans="1:11" ht="12.75" customHeight="1" x14ac:dyDescent="0.2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</row>
    <row r="638" spans="1:11" ht="12.75" customHeight="1" x14ac:dyDescent="0.2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</row>
    <row r="639" spans="1:11" ht="12.75" customHeight="1" x14ac:dyDescent="0.2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</row>
    <row r="640" spans="1:11" ht="12.75" customHeight="1" x14ac:dyDescent="0.2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</row>
    <row r="641" spans="1:11" ht="12.75" customHeight="1" x14ac:dyDescent="0.2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</row>
    <row r="642" spans="1:11" ht="12.75" customHeight="1" x14ac:dyDescent="0.2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</row>
    <row r="643" spans="1:11" ht="12.75" customHeight="1" x14ac:dyDescent="0.2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</row>
    <row r="644" spans="1:11" ht="12.75" customHeight="1" x14ac:dyDescent="0.2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</row>
    <row r="645" spans="1:11" ht="12.75" customHeight="1" x14ac:dyDescent="0.2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</row>
    <row r="646" spans="1:11" ht="12.75" customHeight="1" x14ac:dyDescent="0.2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</row>
    <row r="647" spans="1:11" ht="12.75" customHeight="1" x14ac:dyDescent="0.2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</row>
    <row r="648" spans="1:11" ht="12.75" customHeight="1" x14ac:dyDescent="0.2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</row>
    <row r="649" spans="1:11" ht="12.75" customHeight="1" x14ac:dyDescent="0.2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</row>
    <row r="650" spans="1:11" ht="12.75" customHeight="1" x14ac:dyDescent="0.2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</row>
    <row r="651" spans="1:11" ht="12.75" customHeight="1" x14ac:dyDescent="0.2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</row>
    <row r="652" spans="1:11" ht="12.75" customHeight="1" x14ac:dyDescent="0.2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</row>
    <row r="653" spans="1:11" ht="12.75" customHeight="1" x14ac:dyDescent="0.2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</row>
    <row r="654" spans="1:11" ht="12.75" customHeight="1" x14ac:dyDescent="0.2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</row>
    <row r="655" spans="1:11" ht="12.75" customHeight="1" x14ac:dyDescent="0.2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</row>
    <row r="656" spans="1:11" ht="12.75" customHeight="1" x14ac:dyDescent="0.2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</row>
    <row r="657" spans="1:11" ht="12.75" customHeight="1" x14ac:dyDescent="0.2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</row>
    <row r="658" spans="1:11" ht="12.75" customHeight="1" x14ac:dyDescent="0.2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</row>
    <row r="659" spans="1:11" ht="12.75" customHeight="1" x14ac:dyDescent="0.2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</row>
    <row r="660" spans="1:11" ht="12.75" customHeight="1" x14ac:dyDescent="0.2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</row>
    <row r="661" spans="1:11" ht="12.75" customHeight="1" x14ac:dyDescent="0.2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</row>
    <row r="662" spans="1:11" ht="12.75" customHeight="1" x14ac:dyDescent="0.2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</row>
    <row r="663" spans="1:11" ht="12.75" customHeight="1" x14ac:dyDescent="0.2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</row>
    <row r="664" spans="1:11" ht="12.75" customHeight="1" x14ac:dyDescent="0.2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</row>
    <row r="665" spans="1:11" ht="12.75" customHeight="1" x14ac:dyDescent="0.2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</row>
    <row r="666" spans="1:11" ht="12.75" customHeight="1" x14ac:dyDescent="0.2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</row>
    <row r="667" spans="1:11" ht="12.75" customHeight="1" x14ac:dyDescent="0.2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</row>
    <row r="668" spans="1:11" ht="12.75" customHeight="1" x14ac:dyDescent="0.2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</row>
    <row r="669" spans="1:11" ht="12.75" customHeight="1" x14ac:dyDescent="0.2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</row>
    <row r="670" spans="1:11" ht="12.75" customHeight="1" x14ac:dyDescent="0.2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</row>
    <row r="671" spans="1:11" ht="12.75" customHeight="1" x14ac:dyDescent="0.2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</row>
    <row r="672" spans="1:11" ht="12.75" customHeight="1" x14ac:dyDescent="0.2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</row>
    <row r="673" spans="1:11" ht="12.75" customHeight="1" x14ac:dyDescent="0.2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</row>
    <row r="674" spans="1:11" ht="12.75" customHeight="1" x14ac:dyDescent="0.2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</row>
    <row r="675" spans="1:11" ht="12.75" customHeight="1" x14ac:dyDescent="0.2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</row>
    <row r="676" spans="1:11" ht="12.75" customHeight="1" x14ac:dyDescent="0.2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</row>
    <row r="677" spans="1:11" ht="12.75" customHeight="1" x14ac:dyDescent="0.2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</row>
    <row r="678" spans="1:11" ht="12.75" customHeight="1" x14ac:dyDescent="0.2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</row>
    <row r="679" spans="1:11" ht="12.75" customHeight="1" x14ac:dyDescent="0.2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</row>
    <row r="680" spans="1:11" ht="12.75" customHeight="1" x14ac:dyDescent="0.2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</row>
    <row r="681" spans="1:11" ht="12.75" customHeight="1" x14ac:dyDescent="0.2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</row>
    <row r="682" spans="1:11" ht="12.75" customHeight="1" x14ac:dyDescent="0.2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</row>
    <row r="683" spans="1:11" ht="12.75" customHeight="1" x14ac:dyDescent="0.2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</row>
    <row r="684" spans="1:11" ht="12.75" customHeight="1" x14ac:dyDescent="0.2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</row>
    <row r="685" spans="1:11" ht="12.75" customHeight="1" x14ac:dyDescent="0.2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</row>
    <row r="686" spans="1:11" ht="12.75" customHeight="1" x14ac:dyDescent="0.2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</row>
    <row r="687" spans="1:11" ht="12.75" customHeight="1" x14ac:dyDescent="0.2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</row>
    <row r="688" spans="1:11" ht="12.75" customHeight="1" x14ac:dyDescent="0.2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</row>
    <row r="689" spans="1:11" ht="12.75" customHeight="1" x14ac:dyDescent="0.2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</row>
    <row r="690" spans="1:11" ht="12.75" customHeight="1" x14ac:dyDescent="0.2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</row>
    <row r="691" spans="1:11" ht="12.75" customHeight="1" x14ac:dyDescent="0.2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</row>
    <row r="692" spans="1:11" ht="12.75" customHeight="1" x14ac:dyDescent="0.2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</row>
    <row r="693" spans="1:11" ht="12.75" customHeight="1" x14ac:dyDescent="0.2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</row>
    <row r="694" spans="1:11" ht="12.75" customHeight="1" x14ac:dyDescent="0.2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</row>
    <row r="695" spans="1:11" ht="12.75" customHeight="1" x14ac:dyDescent="0.2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</row>
    <row r="696" spans="1:11" ht="12.75" customHeight="1" x14ac:dyDescent="0.2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</row>
    <row r="697" spans="1:11" ht="12.75" customHeight="1" x14ac:dyDescent="0.2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</row>
    <row r="698" spans="1:11" ht="12.75" customHeight="1" x14ac:dyDescent="0.2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</row>
    <row r="699" spans="1:11" ht="12.75" customHeight="1" x14ac:dyDescent="0.2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</row>
    <row r="700" spans="1:11" ht="12.75" customHeight="1" x14ac:dyDescent="0.2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</row>
    <row r="701" spans="1:11" ht="12.75" customHeight="1" x14ac:dyDescent="0.2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</row>
    <row r="702" spans="1:11" ht="12.75" customHeight="1" x14ac:dyDescent="0.2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</row>
    <row r="703" spans="1:11" ht="12.75" customHeight="1" x14ac:dyDescent="0.2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</row>
    <row r="704" spans="1:11" ht="12.75" customHeight="1" x14ac:dyDescent="0.2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</row>
    <row r="705" spans="1:11" ht="12.75" customHeight="1" x14ac:dyDescent="0.2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</row>
    <row r="706" spans="1:11" ht="12.75" customHeight="1" x14ac:dyDescent="0.2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</row>
    <row r="707" spans="1:11" ht="12.75" customHeight="1" x14ac:dyDescent="0.2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</row>
    <row r="708" spans="1:11" ht="12.75" customHeight="1" x14ac:dyDescent="0.2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</row>
    <row r="709" spans="1:11" ht="12.75" customHeight="1" x14ac:dyDescent="0.2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</row>
    <row r="710" spans="1:11" ht="12.75" customHeight="1" x14ac:dyDescent="0.2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</row>
    <row r="711" spans="1:11" ht="12.75" customHeight="1" x14ac:dyDescent="0.2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</row>
    <row r="712" spans="1:11" ht="12.75" customHeight="1" x14ac:dyDescent="0.2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</row>
    <row r="713" spans="1:11" ht="12.75" customHeight="1" x14ac:dyDescent="0.2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</row>
    <row r="714" spans="1:11" ht="12.75" customHeight="1" x14ac:dyDescent="0.2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</row>
    <row r="715" spans="1:11" ht="12.75" customHeight="1" x14ac:dyDescent="0.2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</row>
    <row r="716" spans="1:11" ht="12.75" customHeight="1" x14ac:dyDescent="0.2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</row>
    <row r="717" spans="1:11" ht="12.75" customHeight="1" x14ac:dyDescent="0.2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</row>
    <row r="718" spans="1:11" ht="12.75" customHeight="1" x14ac:dyDescent="0.2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</row>
    <row r="719" spans="1:11" ht="12.75" customHeight="1" x14ac:dyDescent="0.2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</row>
    <row r="720" spans="1:11" ht="12.75" customHeight="1" x14ac:dyDescent="0.2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</row>
    <row r="721" spans="1:11" ht="12.75" customHeight="1" x14ac:dyDescent="0.2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</row>
    <row r="722" spans="1:11" ht="12.75" customHeight="1" x14ac:dyDescent="0.2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</row>
    <row r="723" spans="1:11" ht="12.75" customHeight="1" x14ac:dyDescent="0.2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</row>
    <row r="724" spans="1:11" ht="12.75" customHeight="1" x14ac:dyDescent="0.2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</row>
    <row r="725" spans="1:11" ht="12.75" customHeight="1" x14ac:dyDescent="0.2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</row>
    <row r="726" spans="1:11" ht="12.75" customHeight="1" x14ac:dyDescent="0.2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</row>
    <row r="727" spans="1:11" ht="12.75" customHeight="1" x14ac:dyDescent="0.2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</row>
    <row r="728" spans="1:11" ht="12.75" customHeight="1" x14ac:dyDescent="0.2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</row>
    <row r="729" spans="1:11" ht="12.75" customHeight="1" x14ac:dyDescent="0.2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</row>
    <row r="730" spans="1:11" ht="12.75" customHeight="1" x14ac:dyDescent="0.2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</row>
    <row r="731" spans="1:11" ht="12.75" customHeight="1" x14ac:dyDescent="0.2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</row>
    <row r="732" spans="1:11" ht="12.75" customHeight="1" x14ac:dyDescent="0.2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</row>
    <row r="733" spans="1:11" ht="12.75" customHeight="1" x14ac:dyDescent="0.2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</row>
    <row r="734" spans="1:11" ht="12.75" customHeight="1" x14ac:dyDescent="0.2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</row>
    <row r="735" spans="1:11" ht="12.75" customHeight="1" x14ac:dyDescent="0.2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</row>
    <row r="736" spans="1:11" ht="12.75" customHeight="1" x14ac:dyDescent="0.2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</row>
    <row r="737" spans="1:11" ht="12.75" customHeight="1" x14ac:dyDescent="0.2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</row>
    <row r="738" spans="1:11" ht="12.75" customHeight="1" x14ac:dyDescent="0.2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</row>
    <row r="739" spans="1:11" ht="12.75" customHeight="1" x14ac:dyDescent="0.2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</row>
    <row r="740" spans="1:11" ht="12.75" customHeight="1" x14ac:dyDescent="0.2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</row>
    <row r="741" spans="1:11" ht="12.75" customHeight="1" x14ac:dyDescent="0.2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</row>
    <row r="742" spans="1:11" ht="12.75" customHeight="1" x14ac:dyDescent="0.2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</row>
    <row r="743" spans="1:11" ht="12.75" customHeight="1" x14ac:dyDescent="0.2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</row>
    <row r="744" spans="1:11" ht="12.75" customHeight="1" x14ac:dyDescent="0.2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</row>
    <row r="745" spans="1:11" ht="12.75" customHeight="1" x14ac:dyDescent="0.2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</row>
    <row r="746" spans="1:11" ht="12.75" customHeight="1" x14ac:dyDescent="0.2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</row>
    <row r="747" spans="1:11" ht="12.75" customHeight="1" x14ac:dyDescent="0.2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</row>
    <row r="748" spans="1:11" ht="12.75" customHeight="1" x14ac:dyDescent="0.2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</row>
    <row r="749" spans="1:11" ht="12.75" customHeight="1" x14ac:dyDescent="0.2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</row>
    <row r="750" spans="1:11" ht="12.75" customHeight="1" x14ac:dyDescent="0.2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</row>
    <row r="751" spans="1:11" ht="12.75" customHeight="1" x14ac:dyDescent="0.2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</row>
    <row r="752" spans="1:11" ht="12.75" customHeight="1" x14ac:dyDescent="0.2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</row>
    <row r="753" spans="1:11" ht="12.75" customHeight="1" x14ac:dyDescent="0.2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</row>
    <row r="754" spans="1:11" ht="12.75" customHeight="1" x14ac:dyDescent="0.2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</row>
    <row r="755" spans="1:11" ht="12.75" customHeight="1" x14ac:dyDescent="0.2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</row>
    <row r="756" spans="1:11" ht="12.75" customHeight="1" x14ac:dyDescent="0.2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</row>
    <row r="757" spans="1:11" ht="12.75" customHeight="1" x14ac:dyDescent="0.2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</row>
    <row r="758" spans="1:11" ht="12.75" customHeight="1" x14ac:dyDescent="0.2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</row>
    <row r="759" spans="1:11" ht="12.75" customHeight="1" x14ac:dyDescent="0.2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</row>
    <row r="760" spans="1:11" ht="12.75" customHeight="1" x14ac:dyDescent="0.2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</row>
    <row r="761" spans="1:11" ht="12.75" customHeight="1" x14ac:dyDescent="0.2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</row>
    <row r="762" spans="1:11" ht="12.75" customHeight="1" x14ac:dyDescent="0.2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</row>
    <row r="763" spans="1:11" ht="12.75" customHeight="1" x14ac:dyDescent="0.2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</row>
    <row r="764" spans="1:11" ht="12.75" customHeight="1" x14ac:dyDescent="0.2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</row>
    <row r="765" spans="1:11" ht="12.75" customHeight="1" x14ac:dyDescent="0.2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</row>
    <row r="766" spans="1:11" ht="12.75" customHeight="1" x14ac:dyDescent="0.2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</row>
    <row r="767" spans="1:11" ht="12.75" customHeight="1" x14ac:dyDescent="0.2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</row>
    <row r="768" spans="1:11" ht="12.75" customHeight="1" x14ac:dyDescent="0.2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</row>
    <row r="769" spans="1:11" ht="12.75" customHeight="1" x14ac:dyDescent="0.2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</row>
    <row r="770" spans="1:11" ht="12.75" customHeight="1" x14ac:dyDescent="0.2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</row>
    <row r="771" spans="1:11" ht="12.75" customHeight="1" x14ac:dyDescent="0.2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</row>
    <row r="772" spans="1:11" ht="12.75" customHeight="1" x14ac:dyDescent="0.2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</row>
    <row r="773" spans="1:11" ht="12.75" customHeight="1" x14ac:dyDescent="0.2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</row>
    <row r="774" spans="1:11" ht="12.75" customHeight="1" x14ac:dyDescent="0.2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</row>
    <row r="775" spans="1:11" ht="12.75" customHeight="1" x14ac:dyDescent="0.2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</row>
    <row r="776" spans="1:11" ht="12.75" customHeight="1" x14ac:dyDescent="0.2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</row>
    <row r="777" spans="1:11" ht="12.75" customHeight="1" x14ac:dyDescent="0.2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</row>
    <row r="778" spans="1:11" ht="12.75" customHeight="1" x14ac:dyDescent="0.2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</row>
    <row r="779" spans="1:11" ht="12.75" customHeight="1" x14ac:dyDescent="0.2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</row>
    <row r="780" spans="1:11" ht="12.75" customHeight="1" x14ac:dyDescent="0.2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</row>
    <row r="781" spans="1:11" ht="12.75" customHeight="1" x14ac:dyDescent="0.2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</row>
    <row r="782" spans="1:11" ht="12.75" customHeight="1" x14ac:dyDescent="0.2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</row>
    <row r="783" spans="1:11" ht="12.75" customHeight="1" x14ac:dyDescent="0.2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</row>
    <row r="784" spans="1:11" ht="12.75" customHeight="1" x14ac:dyDescent="0.2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</row>
    <row r="785" spans="1:11" ht="12.75" customHeight="1" x14ac:dyDescent="0.2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</row>
    <row r="786" spans="1:11" ht="12.75" customHeight="1" x14ac:dyDescent="0.2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</row>
    <row r="787" spans="1:11" ht="12.75" customHeight="1" x14ac:dyDescent="0.2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</row>
    <row r="788" spans="1:11" ht="12.75" customHeight="1" x14ac:dyDescent="0.2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</row>
    <row r="789" spans="1:11" ht="12.75" customHeight="1" x14ac:dyDescent="0.2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</row>
    <row r="790" spans="1:11" ht="12.75" customHeight="1" x14ac:dyDescent="0.2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</row>
    <row r="791" spans="1:11" ht="12.75" customHeight="1" x14ac:dyDescent="0.2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</row>
    <row r="792" spans="1:11" ht="12.75" customHeight="1" x14ac:dyDescent="0.2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</row>
    <row r="793" spans="1:11" ht="12.75" customHeight="1" x14ac:dyDescent="0.2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</row>
    <row r="794" spans="1:11" ht="12.75" customHeight="1" x14ac:dyDescent="0.2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</row>
    <row r="795" spans="1:11" ht="12.75" customHeight="1" x14ac:dyDescent="0.2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</row>
    <row r="796" spans="1:11" ht="12.75" customHeight="1" x14ac:dyDescent="0.2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</row>
    <row r="797" spans="1:11" ht="12.75" customHeight="1" x14ac:dyDescent="0.2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</row>
    <row r="798" spans="1:11" ht="12.75" customHeight="1" x14ac:dyDescent="0.2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</row>
    <row r="799" spans="1:11" ht="12.75" customHeight="1" x14ac:dyDescent="0.2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</row>
    <row r="800" spans="1:11" ht="12.75" customHeight="1" x14ac:dyDescent="0.2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</row>
    <row r="801" spans="1:11" ht="12.75" customHeight="1" x14ac:dyDescent="0.2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</row>
    <row r="802" spans="1:11" ht="12.75" customHeight="1" x14ac:dyDescent="0.2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</row>
    <row r="803" spans="1:11" ht="12.75" customHeight="1" x14ac:dyDescent="0.2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</row>
    <row r="804" spans="1:11" ht="12.75" customHeight="1" x14ac:dyDescent="0.2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</row>
    <row r="805" spans="1:11" ht="12.75" customHeight="1" x14ac:dyDescent="0.2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</row>
    <row r="806" spans="1:11" ht="12.75" customHeight="1" x14ac:dyDescent="0.2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</row>
    <row r="807" spans="1:11" ht="12.75" customHeight="1" x14ac:dyDescent="0.2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</row>
    <row r="808" spans="1:11" ht="12.75" customHeight="1" x14ac:dyDescent="0.2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</row>
    <row r="809" spans="1:11" ht="12.75" customHeight="1" x14ac:dyDescent="0.2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</row>
    <row r="810" spans="1:11" ht="12.75" customHeight="1" x14ac:dyDescent="0.2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</row>
    <row r="811" spans="1:11" ht="12.75" customHeight="1" x14ac:dyDescent="0.2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</row>
    <row r="812" spans="1:11" ht="12.75" customHeight="1" x14ac:dyDescent="0.2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</row>
    <row r="813" spans="1:11" ht="12.75" customHeight="1" x14ac:dyDescent="0.2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</row>
    <row r="814" spans="1:11" ht="12.75" customHeight="1" x14ac:dyDescent="0.2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</row>
    <row r="815" spans="1:11" ht="12.75" customHeight="1" x14ac:dyDescent="0.2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</row>
    <row r="816" spans="1:11" ht="12.75" customHeight="1" x14ac:dyDescent="0.2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</row>
    <row r="817" spans="1:11" ht="12.75" customHeight="1" x14ac:dyDescent="0.2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</row>
    <row r="818" spans="1:11" ht="12.75" customHeight="1" x14ac:dyDescent="0.2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</row>
    <row r="819" spans="1:11" ht="12.75" customHeight="1" x14ac:dyDescent="0.2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</row>
    <row r="820" spans="1:11" ht="12.75" customHeight="1" x14ac:dyDescent="0.2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</row>
    <row r="821" spans="1:11" ht="12.75" customHeight="1" x14ac:dyDescent="0.2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</row>
    <row r="822" spans="1:11" ht="12.75" customHeight="1" x14ac:dyDescent="0.2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</row>
    <row r="823" spans="1:11" ht="12.75" customHeight="1" x14ac:dyDescent="0.2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</row>
    <row r="824" spans="1:11" ht="12.75" customHeight="1" x14ac:dyDescent="0.2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</row>
    <row r="825" spans="1:11" ht="12.75" customHeight="1" x14ac:dyDescent="0.2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</row>
    <row r="826" spans="1:11" ht="12.75" customHeight="1" x14ac:dyDescent="0.2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</row>
    <row r="827" spans="1:11" ht="12.75" customHeight="1" x14ac:dyDescent="0.2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</row>
    <row r="828" spans="1:11" ht="12.75" customHeight="1" x14ac:dyDescent="0.2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</row>
    <row r="829" spans="1:11" ht="12.75" customHeight="1" x14ac:dyDescent="0.2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</row>
    <row r="830" spans="1:11" ht="12.75" customHeight="1" x14ac:dyDescent="0.2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</row>
    <row r="831" spans="1:11" ht="12.75" customHeight="1" x14ac:dyDescent="0.2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</row>
    <row r="832" spans="1:11" ht="12.75" customHeight="1" x14ac:dyDescent="0.2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</row>
    <row r="833" spans="1:11" ht="12.75" customHeight="1" x14ac:dyDescent="0.2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</row>
    <row r="834" spans="1:11" ht="12.75" customHeight="1" x14ac:dyDescent="0.2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</row>
    <row r="835" spans="1:11" ht="12.75" customHeight="1" x14ac:dyDescent="0.2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</row>
    <row r="836" spans="1:11" ht="12.75" customHeight="1" x14ac:dyDescent="0.2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</row>
    <row r="837" spans="1:11" ht="12.75" customHeight="1" x14ac:dyDescent="0.2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</row>
    <row r="838" spans="1:11" ht="12.75" customHeight="1" x14ac:dyDescent="0.2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</row>
    <row r="839" spans="1:11" ht="12.75" customHeight="1" x14ac:dyDescent="0.2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</row>
    <row r="840" spans="1:11" ht="12.75" customHeight="1" x14ac:dyDescent="0.2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</row>
    <row r="841" spans="1:11" ht="12.75" customHeight="1" x14ac:dyDescent="0.2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</row>
    <row r="842" spans="1:11" ht="12.75" customHeight="1" x14ac:dyDescent="0.2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</row>
    <row r="843" spans="1:11" ht="12.75" customHeight="1" x14ac:dyDescent="0.2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</row>
    <row r="844" spans="1:11" ht="12.75" customHeight="1" x14ac:dyDescent="0.2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</row>
    <row r="845" spans="1:11" ht="12.75" customHeight="1" x14ac:dyDescent="0.2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</row>
    <row r="846" spans="1:11" ht="12.75" customHeight="1" x14ac:dyDescent="0.2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</row>
    <row r="847" spans="1:11" ht="12.75" customHeight="1" x14ac:dyDescent="0.2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</row>
    <row r="848" spans="1:11" ht="12.75" customHeight="1" x14ac:dyDescent="0.2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</row>
    <row r="849" spans="1:11" ht="12.75" customHeight="1" x14ac:dyDescent="0.2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</row>
    <row r="850" spans="1:11" ht="12.75" customHeight="1" x14ac:dyDescent="0.2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</row>
    <row r="851" spans="1:11" ht="12.75" customHeight="1" x14ac:dyDescent="0.2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</row>
    <row r="852" spans="1:11" ht="12.75" customHeight="1" x14ac:dyDescent="0.2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</row>
    <row r="853" spans="1:11" ht="12.75" customHeight="1" x14ac:dyDescent="0.2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</row>
    <row r="854" spans="1:11" ht="12.75" customHeight="1" x14ac:dyDescent="0.2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</row>
    <row r="855" spans="1:11" ht="12.75" customHeight="1" x14ac:dyDescent="0.2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</row>
    <row r="856" spans="1:11" ht="12.75" customHeight="1" x14ac:dyDescent="0.2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</row>
    <row r="857" spans="1:11" ht="12.75" customHeight="1" x14ac:dyDescent="0.2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</row>
    <row r="858" spans="1:11" ht="12.75" customHeight="1" x14ac:dyDescent="0.2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</row>
    <row r="859" spans="1:11" ht="12.75" customHeight="1" x14ac:dyDescent="0.2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</row>
    <row r="860" spans="1:11" ht="12.75" customHeight="1" x14ac:dyDescent="0.2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</row>
    <row r="861" spans="1:11" ht="12.75" customHeight="1" x14ac:dyDescent="0.2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</row>
    <row r="862" spans="1:11" ht="12.75" customHeight="1" x14ac:dyDescent="0.2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</row>
    <row r="863" spans="1:11" ht="12.75" customHeight="1" x14ac:dyDescent="0.2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</row>
    <row r="864" spans="1:11" ht="12.75" customHeight="1" x14ac:dyDescent="0.2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</row>
    <row r="865" spans="1:11" ht="12.75" customHeight="1" x14ac:dyDescent="0.2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</row>
    <row r="866" spans="1:11" ht="12.75" customHeight="1" x14ac:dyDescent="0.2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</row>
    <row r="867" spans="1:11" ht="12.75" customHeight="1" x14ac:dyDescent="0.2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</row>
    <row r="868" spans="1:11" ht="12.75" customHeight="1" x14ac:dyDescent="0.2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</row>
    <row r="869" spans="1:11" ht="12.75" customHeight="1" x14ac:dyDescent="0.2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</row>
    <row r="870" spans="1:11" ht="12.75" customHeight="1" x14ac:dyDescent="0.2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</row>
    <row r="871" spans="1:11" ht="12.75" customHeight="1" x14ac:dyDescent="0.2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</row>
    <row r="872" spans="1:11" ht="12.75" customHeight="1" x14ac:dyDescent="0.2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</row>
    <row r="873" spans="1:11" ht="12.75" customHeight="1" x14ac:dyDescent="0.2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</row>
    <row r="874" spans="1:11" ht="12.75" customHeight="1" x14ac:dyDescent="0.2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</row>
    <row r="875" spans="1:11" ht="12.75" customHeight="1" x14ac:dyDescent="0.2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</row>
    <row r="876" spans="1:11" ht="12.75" customHeight="1" x14ac:dyDescent="0.2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</row>
    <row r="877" spans="1:11" ht="12.75" customHeight="1" x14ac:dyDescent="0.2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</row>
    <row r="878" spans="1:11" ht="12.75" customHeight="1" x14ac:dyDescent="0.2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</row>
    <row r="879" spans="1:11" ht="12.75" customHeight="1" x14ac:dyDescent="0.2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</row>
    <row r="880" spans="1:11" ht="12.75" customHeight="1" x14ac:dyDescent="0.2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</row>
    <row r="881" spans="1:11" ht="12.75" customHeight="1" x14ac:dyDescent="0.2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</row>
    <row r="882" spans="1:11" ht="12.75" customHeight="1" x14ac:dyDescent="0.2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</row>
    <row r="883" spans="1:11" ht="12.75" customHeight="1" x14ac:dyDescent="0.2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</row>
    <row r="884" spans="1:11" ht="12.75" customHeight="1" x14ac:dyDescent="0.2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</row>
    <row r="885" spans="1:11" ht="12.75" customHeight="1" x14ac:dyDescent="0.2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</row>
    <row r="886" spans="1:11" ht="12.75" customHeight="1" x14ac:dyDescent="0.2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</row>
    <row r="887" spans="1:11" ht="12.75" customHeight="1" x14ac:dyDescent="0.2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</row>
    <row r="888" spans="1:11" ht="12.75" customHeight="1" x14ac:dyDescent="0.2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</row>
    <row r="889" spans="1:11" ht="12.75" customHeight="1" x14ac:dyDescent="0.2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</row>
    <row r="890" spans="1:11" ht="12.75" customHeight="1" x14ac:dyDescent="0.2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</row>
    <row r="891" spans="1:11" ht="12.75" customHeight="1" x14ac:dyDescent="0.2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</row>
    <row r="892" spans="1:11" ht="12.75" customHeight="1" x14ac:dyDescent="0.2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</row>
    <row r="893" spans="1:11" ht="12.75" customHeight="1" x14ac:dyDescent="0.2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</row>
    <row r="894" spans="1:11" ht="12.75" customHeight="1" x14ac:dyDescent="0.2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</row>
    <row r="895" spans="1:11" ht="12.75" customHeight="1" x14ac:dyDescent="0.2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</row>
    <row r="896" spans="1:11" ht="12.75" customHeight="1" x14ac:dyDescent="0.2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</row>
    <row r="897" spans="1:11" ht="12.75" customHeight="1" x14ac:dyDescent="0.2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</row>
    <row r="898" spans="1:11" ht="12.75" customHeight="1" x14ac:dyDescent="0.2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</row>
    <row r="899" spans="1:11" ht="12.75" customHeight="1" x14ac:dyDescent="0.2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</row>
    <row r="900" spans="1:11" ht="12.75" customHeight="1" x14ac:dyDescent="0.2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</row>
    <row r="901" spans="1:11" ht="12.75" customHeight="1" x14ac:dyDescent="0.2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</row>
    <row r="902" spans="1:11" ht="12.75" customHeight="1" x14ac:dyDescent="0.2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</row>
    <row r="903" spans="1:11" ht="12.75" customHeight="1" x14ac:dyDescent="0.2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</row>
    <row r="904" spans="1:11" ht="12.75" customHeight="1" x14ac:dyDescent="0.2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</row>
    <row r="905" spans="1:11" ht="12.75" customHeight="1" x14ac:dyDescent="0.2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</row>
    <row r="906" spans="1:11" ht="12.75" customHeight="1" x14ac:dyDescent="0.2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</row>
    <row r="907" spans="1:11" ht="12.75" customHeight="1" x14ac:dyDescent="0.2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</row>
    <row r="908" spans="1:11" ht="12.75" customHeight="1" x14ac:dyDescent="0.2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</row>
    <row r="909" spans="1:11" ht="12.75" customHeight="1" x14ac:dyDescent="0.2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</row>
    <row r="910" spans="1:11" ht="12.75" customHeight="1" x14ac:dyDescent="0.2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</row>
    <row r="911" spans="1:11" ht="12.75" customHeight="1" x14ac:dyDescent="0.2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</row>
    <row r="912" spans="1:11" ht="12.75" customHeight="1" x14ac:dyDescent="0.2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</row>
    <row r="913" spans="1:11" ht="12.75" customHeight="1" x14ac:dyDescent="0.2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</row>
    <row r="914" spans="1:11" ht="12.75" customHeight="1" x14ac:dyDescent="0.2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</row>
    <row r="915" spans="1:11" ht="12.75" customHeight="1" x14ac:dyDescent="0.2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</row>
    <row r="916" spans="1:11" ht="12.75" customHeight="1" x14ac:dyDescent="0.2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</row>
    <row r="917" spans="1:11" ht="12.75" customHeight="1" x14ac:dyDescent="0.2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</row>
    <row r="918" spans="1:11" ht="12.75" customHeight="1" x14ac:dyDescent="0.2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</row>
    <row r="919" spans="1:11" ht="12.75" customHeight="1" x14ac:dyDescent="0.2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</row>
    <row r="920" spans="1:11" ht="12.75" customHeight="1" x14ac:dyDescent="0.2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</row>
    <row r="921" spans="1:11" ht="12.75" customHeight="1" x14ac:dyDescent="0.2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</row>
    <row r="922" spans="1:11" ht="12.75" customHeight="1" x14ac:dyDescent="0.2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</row>
    <row r="923" spans="1:11" ht="12.75" customHeight="1" x14ac:dyDescent="0.2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</row>
    <row r="924" spans="1:11" ht="12.75" customHeight="1" x14ac:dyDescent="0.2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</row>
    <row r="925" spans="1:11" ht="12.75" customHeight="1" x14ac:dyDescent="0.2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</row>
    <row r="926" spans="1:11" ht="12.75" customHeight="1" x14ac:dyDescent="0.2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</row>
    <row r="927" spans="1:11" ht="12.75" customHeight="1" x14ac:dyDescent="0.2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</row>
    <row r="928" spans="1:11" ht="12.75" customHeight="1" x14ac:dyDescent="0.2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</row>
    <row r="929" spans="1:11" ht="12.75" customHeight="1" x14ac:dyDescent="0.2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</row>
    <row r="930" spans="1:11" ht="12.75" customHeight="1" x14ac:dyDescent="0.2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</row>
    <row r="931" spans="1:11" ht="12.75" customHeight="1" x14ac:dyDescent="0.2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</row>
    <row r="932" spans="1:11" ht="12.75" customHeight="1" x14ac:dyDescent="0.2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</row>
    <row r="933" spans="1:11" ht="12.75" customHeight="1" x14ac:dyDescent="0.2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</row>
    <row r="934" spans="1:11" ht="12.75" customHeight="1" x14ac:dyDescent="0.2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</row>
    <row r="935" spans="1:11" ht="12.75" customHeight="1" x14ac:dyDescent="0.2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</row>
    <row r="936" spans="1:11" ht="12.75" customHeight="1" x14ac:dyDescent="0.2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</row>
    <row r="937" spans="1:11" ht="12.75" customHeight="1" x14ac:dyDescent="0.2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</row>
    <row r="938" spans="1:11" ht="12.75" customHeight="1" x14ac:dyDescent="0.2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</row>
    <row r="939" spans="1:11" ht="12.75" customHeight="1" x14ac:dyDescent="0.2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</row>
    <row r="940" spans="1:11" ht="12.75" customHeight="1" x14ac:dyDescent="0.2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</row>
    <row r="941" spans="1:11" ht="12.75" customHeight="1" x14ac:dyDescent="0.2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</row>
    <row r="942" spans="1:11" ht="12.75" customHeight="1" x14ac:dyDescent="0.2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</row>
    <row r="943" spans="1:11" ht="12.75" customHeight="1" x14ac:dyDescent="0.2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</row>
    <row r="944" spans="1:11" ht="12.75" customHeight="1" x14ac:dyDescent="0.2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</row>
    <row r="945" spans="1:11" ht="12.75" customHeight="1" x14ac:dyDescent="0.2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</row>
    <row r="946" spans="1:11" ht="12.75" customHeight="1" x14ac:dyDescent="0.2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</row>
    <row r="947" spans="1:11" ht="12.75" customHeight="1" x14ac:dyDescent="0.2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</row>
    <row r="948" spans="1:11" ht="12.75" customHeight="1" x14ac:dyDescent="0.2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</row>
    <row r="949" spans="1:11" ht="12.75" customHeight="1" x14ac:dyDescent="0.2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</row>
    <row r="950" spans="1:11" ht="12.75" customHeight="1" x14ac:dyDescent="0.2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</row>
    <row r="951" spans="1:11" ht="12.75" customHeight="1" x14ac:dyDescent="0.2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</row>
    <row r="952" spans="1:11" ht="12.75" customHeight="1" x14ac:dyDescent="0.2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</row>
    <row r="953" spans="1:11" ht="12.75" customHeight="1" x14ac:dyDescent="0.2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</row>
    <row r="954" spans="1:11" ht="12.75" customHeight="1" x14ac:dyDescent="0.2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</row>
    <row r="955" spans="1:11" ht="12.75" customHeight="1" x14ac:dyDescent="0.2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</row>
    <row r="956" spans="1:11" ht="12.75" customHeight="1" x14ac:dyDescent="0.2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</row>
    <row r="957" spans="1:11" ht="12.75" customHeight="1" x14ac:dyDescent="0.2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</row>
    <row r="958" spans="1:11" ht="12.75" customHeight="1" x14ac:dyDescent="0.2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</row>
    <row r="959" spans="1:11" ht="12.75" customHeight="1" x14ac:dyDescent="0.2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</row>
    <row r="960" spans="1:11" ht="12.75" customHeight="1" x14ac:dyDescent="0.2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</row>
    <row r="961" spans="1:11" ht="12.75" customHeight="1" x14ac:dyDescent="0.2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</row>
    <row r="962" spans="1:11" ht="12.75" customHeight="1" x14ac:dyDescent="0.2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</row>
    <row r="963" spans="1:11" ht="12.75" customHeight="1" x14ac:dyDescent="0.2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</row>
    <row r="964" spans="1:11" ht="12.75" customHeight="1" x14ac:dyDescent="0.2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</row>
    <row r="965" spans="1:11" ht="12.75" customHeight="1" x14ac:dyDescent="0.2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</row>
    <row r="966" spans="1:11" ht="12.75" customHeight="1" x14ac:dyDescent="0.2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</row>
    <row r="967" spans="1:11" ht="12.75" customHeight="1" x14ac:dyDescent="0.2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</row>
    <row r="968" spans="1:11" ht="12.75" customHeight="1" x14ac:dyDescent="0.2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</row>
    <row r="969" spans="1:11" ht="12.75" customHeight="1" x14ac:dyDescent="0.2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</row>
    <row r="970" spans="1:11" ht="12.75" customHeight="1" x14ac:dyDescent="0.2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</row>
    <row r="971" spans="1:11" ht="12.75" customHeight="1" x14ac:dyDescent="0.2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</row>
    <row r="972" spans="1:11" ht="12.75" customHeight="1" x14ac:dyDescent="0.2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</row>
    <row r="973" spans="1:11" ht="12.75" customHeight="1" x14ac:dyDescent="0.2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</row>
    <row r="974" spans="1:11" ht="12.75" customHeight="1" x14ac:dyDescent="0.2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</row>
    <row r="975" spans="1:11" ht="12.75" customHeight="1" x14ac:dyDescent="0.2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</row>
    <row r="976" spans="1:11" ht="12.75" customHeight="1" x14ac:dyDescent="0.2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</row>
    <row r="977" spans="1:11" ht="12.75" customHeight="1" x14ac:dyDescent="0.2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</row>
    <row r="978" spans="1:11" ht="12.75" customHeight="1" x14ac:dyDescent="0.2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</row>
    <row r="979" spans="1:11" ht="12.75" customHeight="1" x14ac:dyDescent="0.2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</row>
    <row r="980" spans="1:11" ht="12.75" customHeight="1" x14ac:dyDescent="0.2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</row>
    <row r="981" spans="1:11" ht="12.75" customHeight="1" x14ac:dyDescent="0.2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</row>
    <row r="982" spans="1:11" ht="12.75" customHeight="1" x14ac:dyDescent="0.2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</row>
    <row r="983" spans="1:11" ht="12.75" customHeight="1" x14ac:dyDescent="0.2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</row>
    <row r="984" spans="1:11" ht="12.75" customHeight="1" x14ac:dyDescent="0.2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</row>
    <row r="985" spans="1:11" ht="12.75" customHeight="1" x14ac:dyDescent="0.2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</row>
    <row r="986" spans="1:11" ht="12.75" customHeight="1" x14ac:dyDescent="0.2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</row>
    <row r="987" spans="1:11" ht="12.75" customHeight="1" x14ac:dyDescent="0.2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</row>
    <row r="988" spans="1:11" ht="12.75" customHeight="1" x14ac:dyDescent="0.2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</row>
    <row r="989" spans="1:11" ht="12.75" customHeight="1" x14ac:dyDescent="0.2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</row>
    <row r="990" spans="1:11" ht="12.75" customHeight="1" x14ac:dyDescent="0.2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</row>
    <row r="991" spans="1:11" ht="12.75" customHeight="1" x14ac:dyDescent="0.2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</row>
    <row r="992" spans="1:11" ht="12.75" customHeight="1" x14ac:dyDescent="0.2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</row>
    <row r="993" spans="1:11" ht="12.75" customHeight="1" x14ac:dyDescent="0.2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</row>
    <row r="994" spans="1:11" ht="12.75" customHeight="1" x14ac:dyDescent="0.2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</row>
    <row r="995" spans="1:11" ht="12.75" customHeight="1" x14ac:dyDescent="0.2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</row>
    <row r="996" spans="1:11" ht="12.75" customHeight="1" x14ac:dyDescent="0.2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</row>
    <row r="997" spans="1:11" ht="12.75" customHeight="1" x14ac:dyDescent="0.2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</row>
    <row r="998" spans="1:11" ht="12.75" customHeight="1" x14ac:dyDescent="0.2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</row>
    <row r="999" spans="1:11" ht="12.75" customHeight="1" x14ac:dyDescent="0.2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</row>
    <row r="1000" spans="1:11" ht="12.75" customHeight="1" x14ac:dyDescent="0.2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</row>
    <row r="1001" spans="1:11" ht="12.75" customHeight="1" x14ac:dyDescent="0.2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2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1"/>
  <sheetViews>
    <sheetView showGridLines="0" topLeftCell="A19" workbookViewId="0">
      <selection activeCell="F10" sqref="F1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5.85546875" customWidth="1"/>
  </cols>
  <sheetData>
    <row r="1" spans="1:26" ht="27" customHeight="1" x14ac:dyDescent="0.2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4"/>
      <c r="C4" s="5" t="s">
        <v>4</v>
      </c>
      <c r="D4" s="169"/>
      <c r="E4" s="170"/>
      <c r="F4" s="187"/>
      <c r="G4" s="158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">
      <c r="A6" s="58" t="s">
        <v>106</v>
      </c>
      <c r="B6" s="6"/>
      <c r="C6" s="171" t="s">
        <v>107</v>
      </c>
      <c r="D6" s="172"/>
      <c r="E6" s="172"/>
      <c r="F6" s="172"/>
      <c r="G6" s="172"/>
      <c r="H6" s="17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2" t="s">
        <v>16</v>
      </c>
      <c r="B7" s="293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135</v>
      </c>
      <c r="B9" s="6"/>
      <c r="C9" s="2"/>
      <c r="D9" s="175">
        <v>800</v>
      </c>
      <c r="E9" s="14" t="s">
        <v>27</v>
      </c>
      <c r="F9" s="176">
        <v>115</v>
      </c>
      <c r="G9" s="15" t="s">
        <v>35</v>
      </c>
      <c r="H9" s="16">
        <f>D9*(F9/100)</f>
        <v>919.99999999999989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37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38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39</v>
      </c>
      <c r="E12" s="12" t="s">
        <v>40</v>
      </c>
      <c r="F12" s="12" t="s">
        <v>41</v>
      </c>
      <c r="G12" s="12" t="s">
        <v>42</v>
      </c>
      <c r="H12" s="12" t="s">
        <v>43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44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46</v>
      </c>
      <c r="C14" s="5"/>
      <c r="D14" s="177">
        <v>400</v>
      </c>
      <c r="E14" s="14" t="s">
        <v>27</v>
      </c>
      <c r="F14" s="178">
        <v>115</v>
      </c>
      <c r="G14" s="15" t="s">
        <v>35</v>
      </c>
      <c r="H14" s="188">
        <f>D14*(F14/100)</f>
        <v>459.99999999999994</v>
      </c>
      <c r="I14" s="24"/>
      <c r="J14" s="2"/>
      <c r="K14" s="2"/>
    </row>
    <row r="15" spans="1:26" ht="12.75" customHeight="1" x14ac:dyDescent="0.2">
      <c r="A15" s="6"/>
      <c r="B15" s="5" t="s">
        <v>48</v>
      </c>
      <c r="C15" s="5"/>
      <c r="D15" s="14"/>
      <c r="E15" s="14"/>
      <c r="F15" s="178">
        <v>5</v>
      </c>
      <c r="G15" s="14" t="s">
        <v>49</v>
      </c>
      <c r="H15" s="188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50</v>
      </c>
      <c r="C16" s="5"/>
      <c r="D16" s="14"/>
      <c r="E16" s="14"/>
      <c r="F16" s="14"/>
      <c r="G16" s="14"/>
      <c r="H16" s="25">
        <f>SUM(H14:H15)</f>
        <v>464.99999999999994</v>
      </c>
      <c r="I16" s="2"/>
      <c r="J16" s="2"/>
      <c r="K16" s="2"/>
    </row>
    <row r="17" spans="1:26" ht="12.75" customHeight="1" x14ac:dyDescent="0.2">
      <c r="A17" s="8" t="s">
        <v>51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52</v>
      </c>
      <c r="C18" s="28"/>
      <c r="D18" s="179">
        <v>2.2000000000000002</v>
      </c>
      <c r="E18" s="14" t="s">
        <v>53</v>
      </c>
      <c r="F18" s="5" t="s">
        <v>54</v>
      </c>
      <c r="G18" s="2"/>
      <c r="H18" s="29">
        <f>H19/D18</f>
        <v>181.81818181818181</v>
      </c>
      <c r="I18" s="2"/>
      <c r="J18" s="14" t="s">
        <v>55</v>
      </c>
      <c r="K18" s="2"/>
    </row>
    <row r="19" spans="1:26" ht="12.75" customHeight="1" x14ac:dyDescent="0.2">
      <c r="A19" s="2"/>
      <c r="B19" s="5" t="s">
        <v>56</v>
      </c>
      <c r="C19" s="30"/>
      <c r="D19" s="180">
        <v>6.5</v>
      </c>
      <c r="E19" s="14" t="s">
        <v>57</v>
      </c>
      <c r="F19" s="5" t="s">
        <v>58</v>
      </c>
      <c r="G19" s="30"/>
      <c r="H19" s="29">
        <f>D9-D14</f>
        <v>400</v>
      </c>
      <c r="I19" s="2"/>
      <c r="J19" s="14" t="s">
        <v>59</v>
      </c>
      <c r="K19" s="2"/>
    </row>
    <row r="20" spans="1:26" ht="12.75" customHeight="1" x14ac:dyDescent="0.2">
      <c r="A20" s="8" t="s">
        <v>60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61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62</v>
      </c>
      <c r="C22" s="5"/>
      <c r="D22" s="6"/>
      <c r="E22" s="2"/>
      <c r="F22" s="6"/>
      <c r="G22" s="6"/>
      <c r="H22" s="181">
        <v>1.36</v>
      </c>
      <c r="I22" s="24"/>
      <c r="J22" s="2"/>
      <c r="K22" s="2"/>
    </row>
    <row r="23" spans="1:26" ht="12.75" customHeight="1" x14ac:dyDescent="0.2">
      <c r="A23" s="2"/>
      <c r="B23" s="5" t="s">
        <v>63</v>
      </c>
      <c r="C23" s="2"/>
      <c r="D23" s="5"/>
      <c r="E23" s="6"/>
      <c r="F23" s="2"/>
      <c r="G23" s="5"/>
      <c r="H23" s="221">
        <f>H22*H18</f>
        <v>247.27272727272728</v>
      </c>
      <c r="I23" s="24"/>
      <c r="J23" s="2"/>
      <c r="K23" s="2"/>
    </row>
    <row r="24" spans="1:26" ht="12.75" customHeight="1" x14ac:dyDescent="0.2">
      <c r="A24" s="2"/>
      <c r="B24" s="5" t="s">
        <v>64</v>
      </c>
      <c r="C24" s="6"/>
      <c r="D24" s="6"/>
      <c r="E24" s="6"/>
      <c r="F24" s="6"/>
      <c r="G24" s="6"/>
      <c r="H24" s="182">
        <v>0.62</v>
      </c>
      <c r="I24" s="24"/>
      <c r="J24" s="2"/>
      <c r="K24" s="2"/>
    </row>
    <row r="25" spans="1:26" ht="12.75" customHeight="1" x14ac:dyDescent="0.2">
      <c r="A25" s="8" t="s">
        <v>65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66</v>
      </c>
      <c r="C26" s="2"/>
      <c r="D26" s="177">
        <v>2</v>
      </c>
      <c r="E26" s="14" t="s">
        <v>67</v>
      </c>
      <c r="F26" s="35"/>
      <c r="G26" s="15"/>
      <c r="H26" s="188">
        <f>H16*(D26/100)</f>
        <v>9.2999999999999989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68</v>
      </c>
      <c r="C27" s="2"/>
      <c r="D27" s="193">
        <f>H16</f>
        <v>464.99999999999994</v>
      </c>
      <c r="E27" s="14" t="s">
        <v>69</v>
      </c>
      <c r="F27" s="177">
        <v>6</v>
      </c>
      <c r="G27" s="15" t="s">
        <v>70</v>
      </c>
      <c r="H27" s="188">
        <f>D27*(F27/100)*(H$18/365)</f>
        <v>13.897882938978826</v>
      </c>
      <c r="I27" s="37" t="s">
        <v>71</v>
      </c>
      <c r="J27" s="2"/>
      <c r="K27" s="2"/>
    </row>
    <row r="28" spans="1:26" ht="12.75" customHeight="1" x14ac:dyDescent="0.2">
      <c r="A28" s="2"/>
      <c r="B28" s="5" t="s">
        <v>72</v>
      </c>
      <c r="C28" s="2"/>
      <c r="D28" s="193">
        <f>0.5*H23</f>
        <v>123.63636363636364</v>
      </c>
      <c r="E28" s="14" t="s">
        <v>69</v>
      </c>
      <c r="F28" s="177">
        <v>6</v>
      </c>
      <c r="G28" s="15" t="s">
        <v>70</v>
      </c>
      <c r="H28" s="188">
        <f>(D28)*(F28/100)*(H$18/365)</f>
        <v>3.6952337824068833</v>
      </c>
      <c r="I28" s="37" t="s">
        <v>71</v>
      </c>
      <c r="J28" s="2"/>
      <c r="K28" s="2"/>
    </row>
    <row r="29" spans="1:26" ht="12.75" customHeight="1" x14ac:dyDescent="0.2">
      <c r="A29" s="2"/>
      <c r="B29" s="5" t="s">
        <v>73</v>
      </c>
      <c r="C29" s="2"/>
      <c r="D29" s="183">
        <v>910</v>
      </c>
      <c r="E29" s="14" t="s">
        <v>27</v>
      </c>
      <c r="F29" s="178">
        <v>30</v>
      </c>
      <c r="G29" s="15" t="s">
        <v>74</v>
      </c>
      <c r="H29" s="188">
        <f>D29*(F29/2000)</f>
        <v>13.65</v>
      </c>
      <c r="I29" s="24"/>
      <c r="J29" s="2"/>
      <c r="K29" s="2"/>
    </row>
    <row r="30" spans="1:26" ht="12.75" customHeight="1" x14ac:dyDescent="0.2">
      <c r="A30" s="2"/>
      <c r="B30" s="5" t="s">
        <v>75</v>
      </c>
      <c r="C30" s="2"/>
      <c r="D30" s="14"/>
      <c r="E30" s="14"/>
      <c r="F30" s="178">
        <v>8</v>
      </c>
      <c r="G30" s="15" t="s">
        <v>49</v>
      </c>
      <c r="H30" s="188">
        <f t="shared" ref="H30:H35" si="0">F30</f>
        <v>8</v>
      </c>
      <c r="I30" s="2"/>
      <c r="J30" s="23"/>
      <c r="K30" s="2"/>
    </row>
    <row r="31" spans="1:26" ht="12.75" customHeight="1" x14ac:dyDescent="0.2">
      <c r="A31" s="2"/>
      <c r="B31" s="5" t="s">
        <v>76</v>
      </c>
      <c r="C31" s="2"/>
      <c r="D31" s="14"/>
      <c r="E31" s="14"/>
      <c r="F31" s="178">
        <v>14</v>
      </c>
      <c r="G31" s="15" t="s">
        <v>49</v>
      </c>
      <c r="H31" s="188">
        <f t="shared" si="0"/>
        <v>14</v>
      </c>
      <c r="I31" s="24"/>
      <c r="J31" s="2"/>
      <c r="K31" s="2"/>
    </row>
    <row r="32" spans="1:26" ht="12.75" customHeight="1" x14ac:dyDescent="0.2">
      <c r="A32" s="2"/>
      <c r="B32" s="294" t="s">
        <v>77</v>
      </c>
      <c r="C32" s="291"/>
      <c r="D32" s="291"/>
      <c r="E32" s="14"/>
      <c r="F32" s="178">
        <v>4</v>
      </c>
      <c r="G32" s="15" t="s">
        <v>78</v>
      </c>
      <c r="H32" s="188">
        <f t="shared" si="0"/>
        <v>4</v>
      </c>
      <c r="I32" s="24"/>
      <c r="J32" s="2"/>
      <c r="K32" s="2"/>
    </row>
    <row r="33" spans="1:26" ht="12.75" customHeight="1" x14ac:dyDescent="0.2">
      <c r="A33" s="2"/>
      <c r="B33" s="5" t="s">
        <v>79</v>
      </c>
      <c r="C33" s="2"/>
      <c r="D33" s="2"/>
      <c r="E33" s="14"/>
      <c r="F33" s="178">
        <v>6</v>
      </c>
      <c r="G33" s="15" t="s">
        <v>49</v>
      </c>
      <c r="H33" s="188">
        <f t="shared" si="0"/>
        <v>6</v>
      </c>
      <c r="I33" s="24"/>
      <c r="J33" s="2"/>
      <c r="K33" s="2"/>
    </row>
    <row r="34" spans="1:26" ht="12.75" customHeight="1" x14ac:dyDescent="0.2">
      <c r="A34" s="2"/>
      <c r="B34" s="5" t="s">
        <v>80</v>
      </c>
      <c r="C34" s="2"/>
      <c r="D34" s="2"/>
      <c r="E34" s="14"/>
      <c r="F34" s="178">
        <v>25</v>
      </c>
      <c r="G34" s="14" t="s">
        <v>49</v>
      </c>
      <c r="H34" s="188">
        <f t="shared" si="0"/>
        <v>25</v>
      </c>
      <c r="I34" s="24"/>
      <c r="J34" s="2"/>
      <c r="K34" s="2"/>
    </row>
    <row r="35" spans="1:26" ht="12.75" customHeight="1" x14ac:dyDescent="0.2">
      <c r="A35" s="6"/>
      <c r="B35" s="5" t="s">
        <v>81</v>
      </c>
      <c r="C35" s="6"/>
      <c r="D35" s="14"/>
      <c r="E35" s="14"/>
      <c r="F35" s="184">
        <v>8</v>
      </c>
      <c r="G35" s="15" t="s">
        <v>49</v>
      </c>
      <c r="H35" s="190">
        <f t="shared" si="0"/>
        <v>8</v>
      </c>
      <c r="I35" s="24"/>
      <c r="J35" s="2"/>
      <c r="K35" s="2"/>
    </row>
    <row r="36" spans="1:26" ht="12.75" customHeight="1" x14ac:dyDescent="0.2">
      <c r="A36" s="2"/>
      <c r="B36" s="38" t="s">
        <v>82</v>
      </c>
      <c r="C36" s="39"/>
      <c r="D36" s="40"/>
      <c r="E36" s="40"/>
      <c r="F36" s="40"/>
      <c r="G36" s="40"/>
      <c r="H36" s="25">
        <f>SUM(H26:H35)</f>
        <v>105.5431167213857</v>
      </c>
      <c r="I36" s="24"/>
      <c r="J36" s="2"/>
      <c r="K36" s="2"/>
    </row>
    <row r="37" spans="1:26" ht="12.75" customHeight="1" x14ac:dyDescent="0.2">
      <c r="A37" s="8" t="s">
        <v>83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84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85</v>
      </c>
      <c r="C39" s="2"/>
      <c r="D39" s="185">
        <v>0.7</v>
      </c>
      <c r="E39" s="5" t="s">
        <v>86</v>
      </c>
      <c r="F39" s="2"/>
      <c r="G39" s="41"/>
      <c r="H39" s="42">
        <f>D39*H18</f>
        <v>127.27272727272727</v>
      </c>
      <c r="I39" s="24"/>
      <c r="J39" s="2"/>
      <c r="K39" s="2"/>
    </row>
    <row r="40" spans="1:26" s="56" customFormat="1" ht="12.75" customHeight="1" x14ac:dyDescent="0.2">
      <c r="A40" s="50" t="s">
        <v>105</v>
      </c>
      <c r="B40" s="50"/>
      <c r="C40" s="49"/>
      <c r="D40" s="51"/>
      <c r="E40" s="50"/>
      <c r="F40" s="49"/>
      <c r="G40" s="52"/>
      <c r="H40" s="53"/>
      <c r="I40" s="54"/>
      <c r="J40" s="49"/>
      <c r="K40" s="55"/>
    </row>
    <row r="41" spans="1:26" ht="12.75" customHeight="1" x14ac:dyDescent="0.2">
      <c r="A41" s="2"/>
      <c r="B41" s="5" t="s">
        <v>87</v>
      </c>
      <c r="C41" s="6"/>
      <c r="D41" s="6"/>
      <c r="E41" s="6"/>
      <c r="F41" s="6"/>
      <c r="G41" s="6"/>
      <c r="H41" s="42">
        <f>(H23+H46+H36)/H19</f>
        <v>1.2002214281671006</v>
      </c>
      <c r="I41" s="24"/>
      <c r="J41" s="2"/>
      <c r="K41" s="2"/>
    </row>
    <row r="42" spans="1:26" ht="12.75" customHeight="1" x14ac:dyDescent="0.2">
      <c r="A42" s="8" t="s">
        <v>88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89</v>
      </c>
      <c r="C43" s="2"/>
      <c r="D43" s="2"/>
      <c r="E43" s="2"/>
      <c r="F43" s="2"/>
      <c r="G43" s="2"/>
      <c r="H43" s="191">
        <f>H9</f>
        <v>919.99999999999989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90</v>
      </c>
      <c r="C44" s="6"/>
      <c r="D44" s="6"/>
      <c r="E44" s="6"/>
      <c r="F44" s="6"/>
      <c r="G44" s="6"/>
      <c r="H44" s="191">
        <f>H16+H23+H36</f>
        <v>817.81584399411292</v>
      </c>
      <c r="I44" s="2"/>
      <c r="J44" s="2"/>
      <c r="K44" s="2"/>
    </row>
    <row r="45" spans="1:26" ht="12.75" customHeight="1" x14ac:dyDescent="0.2">
      <c r="A45" s="5" t="s">
        <v>91</v>
      </c>
      <c r="B45" s="2"/>
      <c r="C45" s="5"/>
      <c r="D45" s="5"/>
      <c r="E45" s="5"/>
      <c r="F45" s="5"/>
      <c r="G45" s="5" t="s">
        <v>49</v>
      </c>
      <c r="H45" s="42">
        <f>H43-H44</f>
        <v>102.18415600588696</v>
      </c>
      <c r="I45" s="24"/>
      <c r="J45" s="2"/>
      <c r="K45" s="2"/>
    </row>
    <row r="46" spans="1:26" ht="12.75" customHeight="1" x14ac:dyDescent="0.2">
      <c r="A46" s="6"/>
      <c r="B46" s="5" t="s">
        <v>92</v>
      </c>
      <c r="C46" s="6"/>
      <c r="D46" s="6"/>
      <c r="E46" s="6"/>
      <c r="F46" s="6"/>
      <c r="G46" s="6"/>
      <c r="H46" s="191">
        <f>H39</f>
        <v>127.27272727272727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93</v>
      </c>
      <c r="B47" s="2"/>
      <c r="C47" s="5"/>
      <c r="D47" s="5"/>
      <c r="E47" s="5"/>
      <c r="F47" s="5"/>
      <c r="G47" s="5" t="s">
        <v>49</v>
      </c>
      <c r="H47" s="42">
        <f>H45-H46</f>
        <v>-25.088571266840304</v>
      </c>
      <c r="I47" s="24"/>
      <c r="J47" s="2"/>
      <c r="K47" s="2"/>
    </row>
    <row r="48" spans="1:26" ht="12.75" customHeight="1" x14ac:dyDescent="0.2">
      <c r="A48" s="8" t="s">
        <v>94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95</v>
      </c>
      <c r="C49" s="5"/>
      <c r="D49" s="2"/>
      <c r="E49" s="2"/>
      <c r="F49" s="2"/>
      <c r="G49" s="2"/>
      <c r="H49" s="192">
        <f>(H44+H46)/(D9/100)</f>
        <v>118.13607140835502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96</v>
      </c>
      <c r="C50" s="5"/>
      <c r="D50" s="2"/>
      <c r="E50" s="2"/>
      <c r="F50" s="2"/>
      <c r="G50" s="2"/>
      <c r="H50" s="192">
        <f>(H44+H46-H35)/(D9/100)</f>
        <v>117.13607140835502</v>
      </c>
      <c r="I50" s="2"/>
      <c r="J50" s="2"/>
      <c r="K50" s="2"/>
    </row>
    <row r="51" spans="1:26" ht="12.75" customHeight="1" x14ac:dyDescent="0.2">
      <c r="A51" s="5"/>
      <c r="B51" s="2"/>
      <c r="C51" s="5" t="s">
        <v>97</v>
      </c>
      <c r="D51" s="2"/>
      <c r="E51" s="2"/>
      <c r="F51" s="186">
        <v>400</v>
      </c>
      <c r="G51" s="5" t="s">
        <v>59</v>
      </c>
      <c r="H51" s="2"/>
      <c r="I51" s="24"/>
      <c r="J51" s="2"/>
      <c r="K51" s="2"/>
    </row>
    <row r="52" spans="1:26" ht="12.75" customHeight="1" x14ac:dyDescent="0.2">
      <c r="A52" s="2"/>
      <c r="B52" s="5" t="s">
        <v>98</v>
      </c>
      <c r="C52" s="2"/>
      <c r="D52" s="2"/>
      <c r="E52" s="2"/>
      <c r="F52" s="2"/>
      <c r="G52" s="2"/>
      <c r="H52" s="43">
        <f>(H9-H23-H36-H39-H15)/F51*100</f>
        <v>108.72785718328993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36</v>
      </c>
      <c r="B54" s="19"/>
      <c r="C54" s="19"/>
      <c r="D54" s="19"/>
      <c r="E54" s="194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5" t="s">
        <v>45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</row>
    <row r="57" spans="1:26" ht="12.75" customHeight="1" x14ac:dyDescent="0.2">
      <c r="A57" s="296" t="s">
        <v>47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300-000000000000}"/>
  </hyperlinks>
  <pageMargins left="0.45" right="0.45" top="0.5" bottom="0.5" header="0.3" footer="0.3"/>
  <pageSetup scale="98" fitToWidth="0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showGridLines="0" topLeftCell="A16" zoomScaleNormal="100" workbookViewId="0">
      <selection activeCell="F10" sqref="F1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4"/>
      <c r="C4" s="5" t="s">
        <v>4</v>
      </c>
      <c r="D4" s="169"/>
      <c r="E4" s="170"/>
      <c r="F4" s="187"/>
      <c r="G4" s="158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">
      <c r="A6" s="59" t="s">
        <v>108</v>
      </c>
      <c r="B6" s="6"/>
      <c r="C6" s="171" t="s">
        <v>109</v>
      </c>
      <c r="D6" s="172"/>
      <c r="E6" s="172"/>
      <c r="F6" s="172"/>
      <c r="G6" s="172"/>
      <c r="H6" s="17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2" t="s">
        <v>16</v>
      </c>
      <c r="B7" s="293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135</v>
      </c>
      <c r="B9" s="6"/>
      <c r="C9" s="2"/>
      <c r="D9" s="175">
        <v>1450</v>
      </c>
      <c r="E9" s="14" t="s">
        <v>27</v>
      </c>
      <c r="F9" s="176">
        <v>108</v>
      </c>
      <c r="G9" s="15" t="s">
        <v>35</v>
      </c>
      <c r="H9" s="16">
        <f>D9*(F9/100)</f>
        <v>1566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37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38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39</v>
      </c>
      <c r="E12" s="12" t="s">
        <v>40</v>
      </c>
      <c r="F12" s="12" t="s">
        <v>41</v>
      </c>
      <c r="G12" s="12" t="s">
        <v>42</v>
      </c>
      <c r="H12" s="12" t="s">
        <v>43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44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46</v>
      </c>
      <c r="C14" s="5"/>
      <c r="D14" s="177">
        <v>400</v>
      </c>
      <c r="E14" s="14" t="s">
        <v>27</v>
      </c>
      <c r="F14" s="178">
        <v>115</v>
      </c>
      <c r="G14" s="15" t="s">
        <v>35</v>
      </c>
      <c r="H14" s="188">
        <f>D14*(F14/100)</f>
        <v>459.99999999999994</v>
      </c>
      <c r="I14" s="24"/>
      <c r="J14" s="2"/>
      <c r="K14" s="2"/>
    </row>
    <row r="15" spans="1:26" ht="12.75" customHeight="1" x14ac:dyDescent="0.2">
      <c r="A15" s="6"/>
      <c r="B15" s="5" t="s">
        <v>48</v>
      </c>
      <c r="C15" s="5"/>
      <c r="D15" s="14"/>
      <c r="E15" s="14"/>
      <c r="F15" s="178">
        <v>5</v>
      </c>
      <c r="G15" s="14" t="s">
        <v>49</v>
      </c>
      <c r="H15" s="188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50</v>
      </c>
      <c r="C16" s="5"/>
      <c r="D16" s="14"/>
      <c r="E16" s="14"/>
      <c r="F16" s="14"/>
      <c r="G16" s="14"/>
      <c r="H16" s="25">
        <f>SUM(H14:H15)</f>
        <v>464.99999999999994</v>
      </c>
      <c r="I16" s="2"/>
      <c r="J16" s="2"/>
      <c r="K16" s="2"/>
    </row>
    <row r="17" spans="1:26" ht="12.75" customHeight="1" x14ac:dyDescent="0.2">
      <c r="A17" s="8" t="s">
        <v>51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52</v>
      </c>
      <c r="C18" s="28"/>
      <c r="D18" s="179">
        <v>2.8</v>
      </c>
      <c r="E18" s="14" t="s">
        <v>53</v>
      </c>
      <c r="F18" s="5" t="s">
        <v>54</v>
      </c>
      <c r="G18" s="2"/>
      <c r="H18" s="189">
        <f>H19/D18</f>
        <v>375</v>
      </c>
      <c r="I18" s="2"/>
      <c r="J18" s="14" t="s">
        <v>55</v>
      </c>
      <c r="K18" s="2"/>
    </row>
    <row r="19" spans="1:26" ht="12.75" customHeight="1" x14ac:dyDescent="0.2">
      <c r="A19" s="2"/>
      <c r="B19" s="5" t="s">
        <v>56</v>
      </c>
      <c r="C19" s="30"/>
      <c r="D19" s="180">
        <v>7.2</v>
      </c>
      <c r="E19" s="14" t="s">
        <v>57</v>
      </c>
      <c r="F19" s="5" t="s">
        <v>58</v>
      </c>
      <c r="G19" s="30"/>
      <c r="H19" s="189">
        <f>D9-D14</f>
        <v>1050</v>
      </c>
      <c r="I19" s="2"/>
      <c r="J19" s="14" t="s">
        <v>59</v>
      </c>
      <c r="K19" s="2"/>
    </row>
    <row r="20" spans="1:26" ht="12.75" customHeight="1" x14ac:dyDescent="0.2">
      <c r="A20" s="8" t="s">
        <v>60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61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62</v>
      </c>
      <c r="C22" s="5"/>
      <c r="D22" s="6"/>
      <c r="E22" s="2"/>
      <c r="F22" s="6"/>
      <c r="G22" s="6"/>
      <c r="H22" s="181">
        <v>2.2000000000000002</v>
      </c>
      <c r="I22" s="24"/>
      <c r="J22" s="2"/>
      <c r="K22" s="2"/>
    </row>
    <row r="23" spans="1:26" ht="12.75" customHeight="1" x14ac:dyDescent="0.2">
      <c r="A23" s="2"/>
      <c r="B23" s="5" t="s">
        <v>63</v>
      </c>
      <c r="C23" s="2"/>
      <c r="D23" s="5"/>
      <c r="E23" s="6"/>
      <c r="F23" s="2"/>
      <c r="G23" s="5"/>
      <c r="H23" s="221">
        <f>H22*H18</f>
        <v>825.00000000000011</v>
      </c>
      <c r="I23" s="24"/>
      <c r="J23" s="2"/>
      <c r="K23" s="2"/>
    </row>
    <row r="24" spans="1:26" ht="12.75" customHeight="1" x14ac:dyDescent="0.2">
      <c r="A24" s="2"/>
      <c r="B24" s="5" t="s">
        <v>64</v>
      </c>
      <c r="C24" s="6"/>
      <c r="D24" s="6"/>
      <c r="E24" s="6"/>
      <c r="F24" s="6"/>
      <c r="G24" s="6"/>
      <c r="H24" s="182">
        <v>0.79</v>
      </c>
      <c r="I24" s="24"/>
      <c r="J24" s="2"/>
      <c r="K24" s="2"/>
    </row>
    <row r="25" spans="1:26" ht="12.75" customHeight="1" x14ac:dyDescent="0.2">
      <c r="A25" s="8" t="s">
        <v>65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66</v>
      </c>
      <c r="C26" s="2"/>
      <c r="D26" s="177">
        <v>2</v>
      </c>
      <c r="E26" s="14" t="s">
        <v>67</v>
      </c>
      <c r="F26" s="35"/>
      <c r="G26" s="15"/>
      <c r="H26" s="188">
        <f>H16*(D26/100)</f>
        <v>9.2999999999999989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68</v>
      </c>
      <c r="C27" s="2"/>
      <c r="D27" s="193">
        <f>H16</f>
        <v>464.99999999999994</v>
      </c>
      <c r="E27" s="14" t="s">
        <v>69</v>
      </c>
      <c r="F27" s="177">
        <v>6</v>
      </c>
      <c r="G27" s="15" t="s">
        <v>70</v>
      </c>
      <c r="H27" s="188">
        <f>D27*(F27/100)*(H$18/365)</f>
        <v>28.664383561643834</v>
      </c>
      <c r="I27" s="37" t="s">
        <v>71</v>
      </c>
      <c r="J27" s="2"/>
      <c r="K27" s="2"/>
    </row>
    <row r="28" spans="1:26" ht="12.75" customHeight="1" x14ac:dyDescent="0.2">
      <c r="A28" s="2"/>
      <c r="B28" s="5" t="s">
        <v>72</v>
      </c>
      <c r="C28" s="2"/>
      <c r="D28" s="193">
        <f>0.5*H23</f>
        <v>412.50000000000006</v>
      </c>
      <c r="E28" s="14" t="s">
        <v>69</v>
      </c>
      <c r="F28" s="177">
        <v>6</v>
      </c>
      <c r="G28" s="15" t="s">
        <v>70</v>
      </c>
      <c r="H28" s="188">
        <f>(D28)*(F28/100)*(H$18/365)</f>
        <v>25.428082191780828</v>
      </c>
      <c r="I28" s="37" t="s">
        <v>71</v>
      </c>
      <c r="J28" s="2"/>
      <c r="K28" s="2"/>
    </row>
    <row r="29" spans="1:26" ht="12.75" customHeight="1" x14ac:dyDescent="0.2">
      <c r="A29" s="2"/>
      <c r="B29" s="5" t="s">
        <v>73</v>
      </c>
      <c r="C29" s="2"/>
      <c r="D29" s="183">
        <v>1875</v>
      </c>
      <c r="E29" s="14" t="s">
        <v>27</v>
      </c>
      <c r="F29" s="178">
        <v>30</v>
      </c>
      <c r="G29" s="15" t="s">
        <v>74</v>
      </c>
      <c r="H29" s="188">
        <f>D29*(F29/2000)</f>
        <v>28.125</v>
      </c>
      <c r="I29" s="24"/>
      <c r="J29" s="2"/>
      <c r="K29" s="2"/>
    </row>
    <row r="30" spans="1:26" ht="12.75" customHeight="1" x14ac:dyDescent="0.2">
      <c r="A30" s="2"/>
      <c r="B30" s="5" t="s">
        <v>75</v>
      </c>
      <c r="C30" s="2"/>
      <c r="D30" s="14"/>
      <c r="E30" s="14"/>
      <c r="F30" s="178">
        <v>8</v>
      </c>
      <c r="G30" s="15" t="s">
        <v>49</v>
      </c>
      <c r="H30" s="188">
        <f t="shared" ref="H30:H35" si="0">F30</f>
        <v>8</v>
      </c>
      <c r="I30" s="2"/>
      <c r="J30" s="23"/>
      <c r="K30" s="2"/>
    </row>
    <row r="31" spans="1:26" ht="12.75" customHeight="1" x14ac:dyDescent="0.2">
      <c r="A31" s="2"/>
      <c r="B31" s="5" t="s">
        <v>76</v>
      </c>
      <c r="C31" s="2"/>
      <c r="D31" s="14"/>
      <c r="E31" s="14"/>
      <c r="F31" s="178">
        <v>14</v>
      </c>
      <c r="G31" s="15" t="s">
        <v>49</v>
      </c>
      <c r="H31" s="188">
        <f t="shared" si="0"/>
        <v>14</v>
      </c>
      <c r="I31" s="24"/>
      <c r="J31" s="2"/>
      <c r="K31" s="2"/>
    </row>
    <row r="32" spans="1:26" ht="12.75" customHeight="1" x14ac:dyDescent="0.2">
      <c r="A32" s="2"/>
      <c r="B32" s="294" t="s">
        <v>77</v>
      </c>
      <c r="C32" s="291"/>
      <c r="D32" s="291"/>
      <c r="E32" s="14"/>
      <c r="F32" s="178">
        <v>8</v>
      </c>
      <c r="G32" s="15" t="s">
        <v>78</v>
      </c>
      <c r="H32" s="188">
        <f t="shared" si="0"/>
        <v>8</v>
      </c>
      <c r="I32" s="24"/>
      <c r="J32" s="2"/>
      <c r="K32" s="2"/>
    </row>
    <row r="33" spans="1:26" ht="12.75" customHeight="1" x14ac:dyDescent="0.2">
      <c r="A33" s="2"/>
      <c r="B33" s="5" t="s">
        <v>79</v>
      </c>
      <c r="C33" s="2"/>
      <c r="D33" s="2"/>
      <c r="E33" s="14"/>
      <c r="F33" s="178">
        <v>10</v>
      </c>
      <c r="G33" s="15" t="s">
        <v>49</v>
      </c>
      <c r="H33" s="188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80</v>
      </c>
      <c r="C34" s="2"/>
      <c r="D34" s="2"/>
      <c r="E34" s="14"/>
      <c r="F34" s="178">
        <v>30</v>
      </c>
      <c r="G34" s="14" t="s">
        <v>49</v>
      </c>
      <c r="H34" s="188">
        <f t="shared" si="0"/>
        <v>30</v>
      </c>
      <c r="I34" s="24"/>
      <c r="J34" s="2"/>
      <c r="K34" s="2"/>
    </row>
    <row r="35" spans="1:26" ht="12.75" customHeight="1" x14ac:dyDescent="0.2">
      <c r="A35" s="6"/>
      <c r="B35" s="5" t="s">
        <v>81</v>
      </c>
      <c r="C35" s="6"/>
      <c r="D35" s="14"/>
      <c r="E35" s="14"/>
      <c r="F35" s="184">
        <v>10</v>
      </c>
      <c r="G35" s="15" t="s">
        <v>49</v>
      </c>
      <c r="H35" s="190">
        <f t="shared" si="0"/>
        <v>10</v>
      </c>
      <c r="I35" s="24"/>
      <c r="J35" s="2"/>
      <c r="K35" s="2"/>
    </row>
    <row r="36" spans="1:26" ht="12.75" customHeight="1" x14ac:dyDescent="0.2">
      <c r="A36" s="2"/>
      <c r="B36" s="38" t="s">
        <v>82</v>
      </c>
      <c r="C36" s="39"/>
      <c r="D36" s="40"/>
      <c r="E36" s="40"/>
      <c r="F36" s="40"/>
      <c r="G36" s="40"/>
      <c r="H36" s="25">
        <f>SUM(H26:H35)</f>
        <v>171.51746575342466</v>
      </c>
      <c r="I36" s="24"/>
      <c r="J36" s="2"/>
      <c r="K36" s="2"/>
    </row>
    <row r="37" spans="1:26" ht="12.75" customHeight="1" x14ac:dyDescent="0.2">
      <c r="A37" s="8" t="s">
        <v>83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84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85</v>
      </c>
      <c r="C39" s="2"/>
      <c r="D39" s="185">
        <v>0.7</v>
      </c>
      <c r="E39" s="5" t="s">
        <v>86</v>
      </c>
      <c r="F39" s="2"/>
      <c r="G39" s="41"/>
      <c r="H39" s="42">
        <f>D39*H18</f>
        <v>262.5</v>
      </c>
      <c r="I39" s="24"/>
      <c r="J39" s="2"/>
      <c r="K39" s="2"/>
    </row>
    <row r="40" spans="1:26" s="45" customFormat="1" ht="12.75" customHeight="1" x14ac:dyDescent="0.2">
      <c r="A40" s="50" t="s">
        <v>105</v>
      </c>
      <c r="B40" s="50"/>
      <c r="C40" s="49"/>
      <c r="D40" s="51"/>
      <c r="E40" s="50"/>
      <c r="F40" s="49"/>
      <c r="G40" s="52"/>
      <c r="H40" s="53"/>
      <c r="I40" s="54"/>
      <c r="J40" s="49"/>
      <c r="K40" s="6"/>
    </row>
    <row r="41" spans="1:26" ht="12.75" customHeight="1" x14ac:dyDescent="0.2">
      <c r="A41" s="2"/>
      <c r="B41" s="5" t="s">
        <v>87</v>
      </c>
      <c r="C41" s="6"/>
      <c r="D41" s="6"/>
      <c r="E41" s="6"/>
      <c r="F41" s="6"/>
      <c r="G41" s="6"/>
      <c r="H41" s="42">
        <f>(H23+H46+H36)/H19</f>
        <v>1.1990642530984996</v>
      </c>
      <c r="I41" s="24"/>
      <c r="J41" s="2"/>
      <c r="K41" s="2"/>
    </row>
    <row r="42" spans="1:26" ht="12.75" customHeight="1" x14ac:dyDescent="0.2">
      <c r="A42" s="8" t="s">
        <v>88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89</v>
      </c>
      <c r="C43" s="2"/>
      <c r="D43" s="2"/>
      <c r="E43" s="2"/>
      <c r="F43" s="2"/>
      <c r="G43" s="2"/>
      <c r="H43" s="191">
        <f>H9</f>
        <v>1566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90</v>
      </c>
      <c r="C44" s="6"/>
      <c r="D44" s="6"/>
      <c r="E44" s="6"/>
      <c r="F44" s="6"/>
      <c r="G44" s="6"/>
      <c r="H44" s="191">
        <f>H16+H23+H36</f>
        <v>1461.5174657534246</v>
      </c>
      <c r="I44" s="2"/>
      <c r="J44" s="2"/>
      <c r="K44" s="2"/>
    </row>
    <row r="45" spans="1:26" ht="12.75" customHeight="1" x14ac:dyDescent="0.2">
      <c r="A45" s="5" t="s">
        <v>91</v>
      </c>
      <c r="B45" s="2"/>
      <c r="C45" s="5"/>
      <c r="D45" s="5"/>
      <c r="E45" s="5"/>
      <c r="F45" s="5"/>
      <c r="G45" s="5" t="s">
        <v>49</v>
      </c>
      <c r="H45" s="42">
        <f>H43-H44</f>
        <v>104.48253424657537</v>
      </c>
      <c r="I45" s="24"/>
      <c r="J45" s="2"/>
      <c r="K45" s="2"/>
    </row>
    <row r="46" spans="1:26" ht="12.75" customHeight="1" x14ac:dyDescent="0.2">
      <c r="A46" s="6"/>
      <c r="B46" s="5" t="s">
        <v>92</v>
      </c>
      <c r="C46" s="6"/>
      <c r="D46" s="6"/>
      <c r="E46" s="6"/>
      <c r="F46" s="6"/>
      <c r="G46" s="6"/>
      <c r="H46" s="191">
        <f>H39</f>
        <v>262.5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93</v>
      </c>
      <c r="B47" s="2"/>
      <c r="C47" s="5"/>
      <c r="D47" s="5"/>
      <c r="E47" s="5"/>
      <c r="F47" s="5"/>
      <c r="G47" s="5" t="s">
        <v>49</v>
      </c>
      <c r="H47" s="42">
        <f>H45-H46</f>
        <v>-158.01746575342463</v>
      </c>
      <c r="I47" s="24"/>
      <c r="J47" s="2"/>
      <c r="K47" s="2"/>
    </row>
    <row r="48" spans="1:26" ht="12.75" customHeight="1" x14ac:dyDescent="0.2">
      <c r="A48" s="8" t="s">
        <v>94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95</v>
      </c>
      <c r="C49" s="5"/>
      <c r="D49" s="2"/>
      <c r="E49" s="2"/>
      <c r="F49" s="2"/>
      <c r="G49" s="2"/>
      <c r="H49" s="192">
        <f>(H44+H46)/(D9/100)</f>
        <v>118.89775625885687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96</v>
      </c>
      <c r="C50" s="5"/>
      <c r="D50" s="2"/>
      <c r="E50" s="2"/>
      <c r="F50" s="2"/>
      <c r="G50" s="2"/>
      <c r="H50" s="192">
        <f>(H44+H46-H35)/(D9/100)</f>
        <v>118.20810108644308</v>
      </c>
      <c r="I50" s="2"/>
      <c r="J50" s="2"/>
      <c r="K50" s="2"/>
    </row>
    <row r="51" spans="1:26" ht="12.75" customHeight="1" x14ac:dyDescent="0.2">
      <c r="A51" s="5"/>
      <c r="B51" s="2"/>
      <c r="C51" s="5" t="s">
        <v>97</v>
      </c>
      <c r="D51" s="2"/>
      <c r="E51" s="2"/>
      <c r="F51" s="186">
        <v>400</v>
      </c>
      <c r="G51" s="5" t="s">
        <v>59</v>
      </c>
      <c r="H51" s="2"/>
      <c r="I51" s="24"/>
      <c r="J51" s="2"/>
      <c r="K51" s="2"/>
    </row>
    <row r="52" spans="1:26" ht="12.75" customHeight="1" x14ac:dyDescent="0.2">
      <c r="A52" s="2"/>
      <c r="B52" s="5" t="s">
        <v>98</v>
      </c>
      <c r="C52" s="2"/>
      <c r="D52" s="2"/>
      <c r="E52" s="2"/>
      <c r="F52" s="2"/>
      <c r="G52" s="2"/>
      <c r="H52" s="43">
        <f>(H9-H23-H36-H39-H15)/F51*100</f>
        <v>75.495633561643814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36</v>
      </c>
      <c r="B54" s="19"/>
      <c r="C54" s="19"/>
      <c r="D54" s="19"/>
      <c r="E54" s="194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5" t="s">
        <v>45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</row>
    <row r="57" spans="1:26" ht="12.75" customHeight="1" x14ac:dyDescent="0.2">
      <c r="A57" s="296" t="s">
        <v>47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400-000000000000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showGridLines="0" topLeftCell="A25" zoomScale="120" zoomScaleNormal="120" workbookViewId="0">
      <selection activeCell="H33" sqref="H33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4"/>
      <c r="C4" s="5" t="s">
        <v>4</v>
      </c>
      <c r="D4" s="169"/>
      <c r="E4" s="170"/>
      <c r="F4" s="187"/>
      <c r="G4" s="158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59" t="s">
        <v>110</v>
      </c>
      <c r="B6" s="6"/>
      <c r="C6" s="171" t="s">
        <v>111</v>
      </c>
      <c r="D6" s="172"/>
      <c r="E6" s="172"/>
      <c r="F6" s="172"/>
      <c r="G6" s="172"/>
      <c r="H6" s="17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2" t="s">
        <v>16</v>
      </c>
      <c r="B7" s="293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135</v>
      </c>
      <c r="B9" s="6"/>
      <c r="C9" s="2"/>
      <c r="D9" s="175">
        <v>1450</v>
      </c>
      <c r="E9" s="14" t="s">
        <v>27</v>
      </c>
      <c r="F9" s="176">
        <v>103</v>
      </c>
      <c r="G9" s="15" t="s">
        <v>35</v>
      </c>
      <c r="H9" s="16">
        <f>D9*(F9/100)</f>
        <v>1493.5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37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38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39</v>
      </c>
      <c r="E12" s="12" t="s">
        <v>40</v>
      </c>
      <c r="F12" s="12" t="s">
        <v>41</v>
      </c>
      <c r="G12" s="12" t="s">
        <v>42</v>
      </c>
      <c r="H12" s="12" t="s">
        <v>43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44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46</v>
      </c>
      <c r="C14" s="5"/>
      <c r="D14" s="177">
        <v>800</v>
      </c>
      <c r="E14" s="14" t="s">
        <v>27</v>
      </c>
      <c r="F14" s="178">
        <v>95</v>
      </c>
      <c r="G14" s="15" t="s">
        <v>35</v>
      </c>
      <c r="H14" s="188">
        <f>D14*(F14/100)</f>
        <v>760</v>
      </c>
      <c r="I14" s="24"/>
      <c r="J14" s="2"/>
      <c r="K14" s="2"/>
    </row>
    <row r="15" spans="1:26" ht="12.75" customHeight="1" x14ac:dyDescent="0.2">
      <c r="A15" s="6"/>
      <c r="B15" s="5" t="s">
        <v>48</v>
      </c>
      <c r="C15" s="5"/>
      <c r="D15" s="14"/>
      <c r="E15" s="14"/>
      <c r="F15" s="178">
        <v>5</v>
      </c>
      <c r="G15" s="14" t="s">
        <v>49</v>
      </c>
      <c r="H15" s="188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50</v>
      </c>
      <c r="C16" s="5"/>
      <c r="D16" s="14"/>
      <c r="E16" s="14"/>
      <c r="F16" s="14"/>
      <c r="G16" s="14"/>
      <c r="H16" s="25">
        <f>SUM(H14:H15)</f>
        <v>765</v>
      </c>
      <c r="I16" s="2"/>
      <c r="J16" s="2"/>
      <c r="K16" s="2"/>
    </row>
    <row r="17" spans="1:26" ht="12.75" customHeight="1" x14ac:dyDescent="0.2">
      <c r="A17" s="8" t="s">
        <v>51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52</v>
      </c>
      <c r="C18" s="28"/>
      <c r="D18" s="179">
        <v>2.8</v>
      </c>
      <c r="E18" s="14" t="s">
        <v>53</v>
      </c>
      <c r="F18" s="5" t="s">
        <v>54</v>
      </c>
      <c r="G18" s="2"/>
      <c r="H18" s="189">
        <f>H19/D18</f>
        <v>232.14285714285717</v>
      </c>
      <c r="I18" s="2"/>
      <c r="J18" s="14" t="s">
        <v>55</v>
      </c>
      <c r="K18" s="2"/>
    </row>
    <row r="19" spans="1:26" ht="12.75" customHeight="1" x14ac:dyDescent="0.2">
      <c r="A19" s="2"/>
      <c r="B19" s="5" t="s">
        <v>56</v>
      </c>
      <c r="C19" s="30"/>
      <c r="D19" s="180">
        <v>7.5</v>
      </c>
      <c r="E19" s="14" t="s">
        <v>57</v>
      </c>
      <c r="F19" s="5" t="s">
        <v>58</v>
      </c>
      <c r="G19" s="30"/>
      <c r="H19" s="189">
        <f>D9-D14</f>
        <v>650</v>
      </c>
      <c r="I19" s="2"/>
      <c r="J19" s="14" t="s">
        <v>59</v>
      </c>
      <c r="K19" s="2"/>
    </row>
    <row r="20" spans="1:26" ht="12.75" customHeight="1" x14ac:dyDescent="0.2">
      <c r="A20" s="8" t="s">
        <v>60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61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62</v>
      </c>
      <c r="C22" s="5"/>
      <c r="D22" s="6"/>
      <c r="E22" s="2"/>
      <c r="F22" s="6"/>
      <c r="G22" s="6"/>
      <c r="H22" s="181">
        <v>2.2999999999999998</v>
      </c>
      <c r="I22" s="24"/>
      <c r="J22" s="2"/>
      <c r="K22" s="2"/>
    </row>
    <row r="23" spans="1:26" ht="12.75" customHeight="1" x14ac:dyDescent="0.2">
      <c r="A23" s="2"/>
      <c r="B23" s="5" t="s">
        <v>63</v>
      </c>
      <c r="C23" s="2"/>
      <c r="D23" s="5"/>
      <c r="E23" s="6"/>
      <c r="F23" s="2"/>
      <c r="G23" s="5"/>
      <c r="H23" s="221">
        <f>H22*H18</f>
        <v>533.92857142857144</v>
      </c>
      <c r="I23" s="24"/>
      <c r="J23" s="2"/>
      <c r="K23" s="2"/>
    </row>
    <row r="24" spans="1:26" ht="12.75" customHeight="1" x14ac:dyDescent="0.2">
      <c r="A24" s="2"/>
      <c r="B24" s="5" t="s">
        <v>64</v>
      </c>
      <c r="C24" s="6"/>
      <c r="D24" s="6"/>
      <c r="E24" s="6"/>
      <c r="F24" s="6"/>
      <c r="G24" s="6"/>
      <c r="H24" s="182">
        <v>0.82</v>
      </c>
      <c r="I24" s="24"/>
      <c r="J24" s="2"/>
      <c r="K24" s="2"/>
    </row>
    <row r="25" spans="1:26" ht="12.75" customHeight="1" x14ac:dyDescent="0.2">
      <c r="A25" s="8" t="s">
        <v>65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66</v>
      </c>
      <c r="C26" s="2"/>
      <c r="D26" s="177">
        <v>1.5</v>
      </c>
      <c r="E26" s="14" t="s">
        <v>67</v>
      </c>
      <c r="F26" s="35"/>
      <c r="G26" s="15"/>
      <c r="H26" s="188">
        <f>H16*(D26/100)</f>
        <v>11.475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68</v>
      </c>
      <c r="C27" s="2"/>
      <c r="D27" s="193">
        <f>H16</f>
        <v>765</v>
      </c>
      <c r="E27" s="14" t="s">
        <v>69</v>
      </c>
      <c r="F27" s="177">
        <v>6</v>
      </c>
      <c r="G27" s="15" t="s">
        <v>70</v>
      </c>
      <c r="H27" s="188">
        <f>D27*(F27/100)*(H$18/365)</f>
        <v>29.192759295499023</v>
      </c>
      <c r="I27" s="37" t="s">
        <v>71</v>
      </c>
      <c r="J27" s="2"/>
      <c r="K27" s="2"/>
    </row>
    <row r="28" spans="1:26" ht="12.75" customHeight="1" x14ac:dyDescent="0.2">
      <c r="A28" s="2"/>
      <c r="B28" s="5" t="s">
        <v>72</v>
      </c>
      <c r="C28" s="2"/>
      <c r="D28" s="193">
        <f>0.5*H23</f>
        <v>266.96428571428572</v>
      </c>
      <c r="E28" s="14" t="s">
        <v>69</v>
      </c>
      <c r="F28" s="177">
        <v>6</v>
      </c>
      <c r="G28" s="15" t="s">
        <v>70</v>
      </c>
      <c r="H28" s="188">
        <f>(D28)*(F28/100)*(H$18/365)</f>
        <v>10.187482527257478</v>
      </c>
      <c r="I28" s="37" t="s">
        <v>71</v>
      </c>
      <c r="J28" s="2"/>
      <c r="K28" s="2"/>
    </row>
    <row r="29" spans="1:26" ht="12.75" customHeight="1" x14ac:dyDescent="0.2">
      <c r="A29" s="2"/>
      <c r="B29" s="5" t="s">
        <v>73</v>
      </c>
      <c r="C29" s="2"/>
      <c r="D29" s="183">
        <v>1200</v>
      </c>
      <c r="E29" s="14" t="s">
        <v>27</v>
      </c>
      <c r="F29" s="178">
        <v>30</v>
      </c>
      <c r="G29" s="15" t="s">
        <v>74</v>
      </c>
      <c r="H29" s="188">
        <f>D29*(F29/2000)</f>
        <v>18</v>
      </c>
      <c r="I29" s="24"/>
      <c r="J29" s="2"/>
      <c r="K29" s="2"/>
    </row>
    <row r="30" spans="1:26" ht="12.75" customHeight="1" x14ac:dyDescent="0.2">
      <c r="A30" s="2"/>
      <c r="B30" s="5" t="s">
        <v>75</v>
      </c>
      <c r="C30" s="2"/>
      <c r="D30" s="14"/>
      <c r="E30" s="14"/>
      <c r="F30" s="178">
        <v>8</v>
      </c>
      <c r="G30" s="15" t="s">
        <v>49</v>
      </c>
      <c r="H30" s="188">
        <f>F30</f>
        <v>8</v>
      </c>
      <c r="I30" s="2"/>
      <c r="J30" s="23"/>
      <c r="K30" s="2"/>
    </row>
    <row r="31" spans="1:26" ht="12.75" customHeight="1" x14ac:dyDescent="0.2">
      <c r="A31" s="2"/>
      <c r="B31" s="5" t="s">
        <v>76</v>
      </c>
      <c r="C31" s="2"/>
      <c r="D31" s="14"/>
      <c r="E31" s="14"/>
      <c r="F31" s="178">
        <v>14</v>
      </c>
      <c r="G31" s="15" t="s">
        <v>49</v>
      </c>
      <c r="H31" s="188">
        <f>F31</f>
        <v>14</v>
      </c>
      <c r="I31" s="24"/>
      <c r="J31" s="2"/>
      <c r="K31" s="2"/>
    </row>
    <row r="32" spans="1:26" ht="12.75" customHeight="1" x14ac:dyDescent="0.2">
      <c r="A32" s="2"/>
      <c r="B32" s="294" t="s">
        <v>77</v>
      </c>
      <c r="C32" s="291"/>
      <c r="D32" s="291"/>
      <c r="E32" s="14"/>
      <c r="F32" s="178">
        <v>6</v>
      </c>
      <c r="G32" s="15" t="s">
        <v>78</v>
      </c>
      <c r="H32" s="188">
        <f>F32</f>
        <v>6</v>
      </c>
      <c r="I32" s="24"/>
      <c r="J32" s="2"/>
      <c r="K32" s="2"/>
    </row>
    <row r="33" spans="1:26" ht="12.75" customHeight="1" x14ac:dyDescent="0.2">
      <c r="A33" s="2"/>
      <c r="B33" s="5" t="s">
        <v>79</v>
      </c>
      <c r="C33" s="2"/>
      <c r="D33" s="2"/>
      <c r="E33" s="14"/>
      <c r="F33" s="178">
        <v>10</v>
      </c>
      <c r="G33" s="15" t="s">
        <v>49</v>
      </c>
      <c r="H33" s="188">
        <f>F33</f>
        <v>10</v>
      </c>
      <c r="I33" s="24"/>
      <c r="J33" s="2"/>
      <c r="K33" s="2"/>
    </row>
    <row r="34" spans="1:26" ht="12.75" customHeight="1" x14ac:dyDescent="0.2">
      <c r="A34" s="2"/>
      <c r="B34" s="5" t="s">
        <v>80</v>
      </c>
      <c r="C34" s="2"/>
      <c r="D34" s="2"/>
      <c r="E34" s="14"/>
      <c r="F34" s="178">
        <v>35</v>
      </c>
      <c r="G34" s="14" t="s">
        <v>49</v>
      </c>
      <c r="H34" s="188">
        <f>F34</f>
        <v>35</v>
      </c>
      <c r="I34" s="24"/>
      <c r="J34" s="2"/>
      <c r="K34" s="2"/>
    </row>
    <row r="35" spans="1:26" ht="12.75" customHeight="1" x14ac:dyDescent="0.2">
      <c r="A35" s="6"/>
      <c r="B35" s="5" t="s">
        <v>81</v>
      </c>
      <c r="C35" s="6"/>
      <c r="D35" s="14"/>
      <c r="E35" s="14"/>
      <c r="F35" s="184">
        <v>10</v>
      </c>
      <c r="G35" s="15" t="s">
        <v>49</v>
      </c>
      <c r="H35" s="190">
        <f>F35</f>
        <v>10</v>
      </c>
      <c r="I35" s="24"/>
      <c r="J35" s="2"/>
      <c r="K35" s="2"/>
    </row>
    <row r="36" spans="1:26" ht="12.75" customHeight="1" x14ac:dyDescent="0.2">
      <c r="A36" s="2"/>
      <c r="B36" s="38" t="s">
        <v>82</v>
      </c>
      <c r="C36" s="39"/>
      <c r="D36" s="40"/>
      <c r="E36" s="40"/>
      <c r="F36" s="40"/>
      <c r="G36" s="40"/>
      <c r="H36" s="25">
        <f>SUM(H26:H35)</f>
        <v>151.85524182275651</v>
      </c>
      <c r="I36" s="24"/>
      <c r="J36" s="2"/>
      <c r="K36" s="2"/>
    </row>
    <row r="37" spans="1:26" ht="12.75" customHeight="1" x14ac:dyDescent="0.2">
      <c r="A37" s="8" t="s">
        <v>83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84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85</v>
      </c>
      <c r="C39" s="2"/>
      <c r="D39" s="185">
        <v>0.7</v>
      </c>
      <c r="E39" s="5" t="s">
        <v>86</v>
      </c>
      <c r="F39" s="2"/>
      <c r="G39" s="41"/>
      <c r="H39" s="42">
        <f>D39*H18</f>
        <v>162.5</v>
      </c>
      <c r="I39" s="24"/>
      <c r="J39" s="2"/>
      <c r="K39" s="2"/>
    </row>
    <row r="40" spans="1:26" s="45" customFormat="1" ht="12.75" customHeight="1" x14ac:dyDescent="0.2">
      <c r="A40" s="50" t="s">
        <v>105</v>
      </c>
      <c r="B40" s="50"/>
      <c r="C40" s="50"/>
      <c r="D40" s="51"/>
      <c r="E40" s="50"/>
      <c r="F40" s="49"/>
      <c r="G40" s="52"/>
      <c r="H40" s="53"/>
      <c r="I40" s="54"/>
      <c r="J40" s="49"/>
      <c r="K40" s="6"/>
    </row>
    <row r="41" spans="1:26" ht="12.75" customHeight="1" x14ac:dyDescent="0.2">
      <c r="A41" s="2"/>
      <c r="B41" s="5" t="s">
        <v>87</v>
      </c>
      <c r="C41" s="6"/>
      <c r="D41" s="6"/>
      <c r="E41" s="6"/>
      <c r="F41" s="6"/>
      <c r="G41" s="6"/>
      <c r="H41" s="42">
        <f>(H23+H46+H36)/H19</f>
        <v>1.3050520203866585</v>
      </c>
      <c r="I41" s="24"/>
      <c r="J41" s="2"/>
      <c r="K41" s="2"/>
    </row>
    <row r="42" spans="1:26" ht="12.75" customHeight="1" x14ac:dyDescent="0.2">
      <c r="A42" s="8" t="s">
        <v>88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89</v>
      </c>
      <c r="C43" s="2"/>
      <c r="D43" s="2"/>
      <c r="E43" s="2"/>
      <c r="F43" s="2"/>
      <c r="G43" s="2"/>
      <c r="H43" s="191">
        <f>H9</f>
        <v>1493.5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90</v>
      </c>
      <c r="C44" s="6"/>
      <c r="D44" s="6"/>
      <c r="E44" s="6"/>
      <c r="F44" s="6"/>
      <c r="G44" s="6"/>
      <c r="H44" s="191">
        <f>H16+H23+H36</f>
        <v>1450.783813251328</v>
      </c>
      <c r="I44" s="2"/>
      <c r="J44" s="2"/>
      <c r="K44" s="2"/>
    </row>
    <row r="45" spans="1:26" ht="12.75" customHeight="1" x14ac:dyDescent="0.2">
      <c r="A45" s="5" t="s">
        <v>91</v>
      </c>
      <c r="B45" s="2"/>
      <c r="C45" s="5"/>
      <c r="D45" s="5"/>
      <c r="E45" s="5"/>
      <c r="F45" s="5"/>
      <c r="G45" s="5" t="s">
        <v>49</v>
      </c>
      <c r="H45" s="42">
        <f>H43-H44</f>
        <v>42.716186748672044</v>
      </c>
      <c r="I45" s="24"/>
      <c r="J45" s="2"/>
      <c r="K45" s="2"/>
    </row>
    <row r="46" spans="1:26" ht="12.75" customHeight="1" x14ac:dyDescent="0.2">
      <c r="A46" s="6"/>
      <c r="B46" s="5" t="s">
        <v>92</v>
      </c>
      <c r="C46" s="6"/>
      <c r="D46" s="6"/>
      <c r="E46" s="6"/>
      <c r="F46" s="6"/>
      <c r="G46" s="6"/>
      <c r="H46" s="191">
        <f>H39</f>
        <v>162.5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93</v>
      </c>
      <c r="B47" s="2"/>
      <c r="C47" s="5"/>
      <c r="D47" s="5"/>
      <c r="E47" s="5"/>
      <c r="F47" s="5"/>
      <c r="G47" s="5" t="s">
        <v>49</v>
      </c>
      <c r="H47" s="42">
        <f>H45-H46</f>
        <v>-119.78381325132796</v>
      </c>
      <c r="I47" s="24"/>
      <c r="J47" s="2"/>
      <c r="K47" s="2"/>
    </row>
    <row r="48" spans="1:26" ht="12.75" customHeight="1" x14ac:dyDescent="0.2">
      <c r="A48" s="8" t="s">
        <v>94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95</v>
      </c>
      <c r="C49" s="5"/>
      <c r="D49" s="2"/>
      <c r="E49" s="2"/>
      <c r="F49" s="2"/>
      <c r="G49" s="2"/>
      <c r="H49" s="192">
        <f>(H44+H46)/(D9/100)</f>
        <v>111.26095263802262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96</v>
      </c>
      <c r="C50" s="5"/>
      <c r="D50" s="2"/>
      <c r="E50" s="2"/>
      <c r="F50" s="2"/>
      <c r="G50" s="2"/>
      <c r="H50" s="192">
        <f>(H44+H46-H35)/(D9/100)</f>
        <v>110.57129746560882</v>
      </c>
      <c r="I50" s="2"/>
      <c r="J50" s="2"/>
      <c r="K50" s="2"/>
    </row>
    <row r="51" spans="1:26" ht="12.75" customHeight="1" x14ac:dyDescent="0.2">
      <c r="A51" s="5"/>
      <c r="B51" s="2"/>
      <c r="C51" s="5" t="s">
        <v>97</v>
      </c>
      <c r="D51" s="2"/>
      <c r="E51" s="2"/>
      <c r="F51" s="186">
        <v>800</v>
      </c>
      <c r="G51" s="5" t="s">
        <v>59</v>
      </c>
      <c r="H51" s="2"/>
      <c r="I51" s="24"/>
      <c r="J51" s="2"/>
      <c r="K51" s="2"/>
    </row>
    <row r="52" spans="1:26" ht="12.75" customHeight="1" x14ac:dyDescent="0.2">
      <c r="A52" s="2"/>
      <c r="B52" s="5" t="s">
        <v>98</v>
      </c>
      <c r="C52" s="2"/>
      <c r="D52" s="2"/>
      <c r="E52" s="2"/>
      <c r="F52" s="2"/>
      <c r="G52" s="2"/>
      <c r="H52" s="43">
        <f>(H9-H23-H36-H39-H15)/F51*100</f>
        <v>80.027023343584005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36</v>
      </c>
      <c r="B54" s="19"/>
      <c r="C54" s="19"/>
      <c r="D54" s="19"/>
      <c r="E54" s="194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5" t="s">
        <v>45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</row>
    <row r="57" spans="1:26" ht="12.75" customHeight="1" x14ac:dyDescent="0.2">
      <c r="A57" s="296" t="s">
        <v>47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500-000000000000}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1"/>
  <sheetViews>
    <sheetView showGridLines="0" topLeftCell="A13" workbookViewId="0">
      <selection activeCell="F10" sqref="F10"/>
    </sheetView>
  </sheetViews>
  <sheetFormatPr defaultColWidth="17.28515625" defaultRowHeight="15" customHeight="1" x14ac:dyDescent="0.2"/>
  <cols>
    <col min="1" max="1" width="2.7109375" customWidth="1"/>
    <col min="2" max="2" width="8.85546875" customWidth="1"/>
    <col min="3" max="3" width="15.42578125" customWidth="1"/>
    <col min="4" max="4" width="12.140625" customWidth="1"/>
    <col min="5" max="5" width="5.7109375" customWidth="1"/>
    <col min="6" max="6" width="8.7109375" customWidth="1"/>
    <col min="7" max="7" width="9.140625" customWidth="1"/>
    <col min="8" max="8" width="10" customWidth="1"/>
    <col min="9" max="9" width="1.7109375" customWidth="1"/>
    <col min="10" max="10" width="4.7109375" customWidth="1"/>
    <col min="11" max="11" width="10.140625" customWidth="1"/>
    <col min="12" max="26" width="6.7109375" customWidth="1"/>
  </cols>
  <sheetData>
    <row r="1" spans="1:26" ht="27" customHeight="1" x14ac:dyDescent="0.2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"/>
    </row>
    <row r="2" spans="1:26" ht="16.5" customHeight="1" x14ac:dyDescent="0.25">
      <c r="A2" s="3" t="s">
        <v>2</v>
      </c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2"/>
      <c r="B4" s="174"/>
      <c r="C4" s="5" t="s">
        <v>4</v>
      </c>
      <c r="D4" s="169"/>
      <c r="E4" s="170"/>
      <c r="F4" s="220"/>
      <c r="G4" s="219"/>
      <c r="H4" s="5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59" t="s">
        <v>108</v>
      </c>
      <c r="B6" s="6"/>
      <c r="C6" s="171" t="s">
        <v>112</v>
      </c>
      <c r="D6" s="172"/>
      <c r="E6" s="172"/>
      <c r="F6" s="172"/>
      <c r="G6" s="172"/>
      <c r="H6" s="17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2" t="s">
        <v>16</v>
      </c>
      <c r="B7" s="293"/>
      <c r="C7" s="8"/>
      <c r="D7" s="8"/>
      <c r="E7" s="8"/>
      <c r="F7" s="8"/>
      <c r="G7" s="8"/>
      <c r="H7" s="8"/>
      <c r="I7" s="8"/>
      <c r="J7" s="8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5" t="s">
        <v>135</v>
      </c>
      <c r="B9" s="6"/>
      <c r="C9" s="2"/>
      <c r="D9" s="175">
        <v>1400</v>
      </c>
      <c r="E9" s="14" t="s">
        <v>27</v>
      </c>
      <c r="F9" s="176">
        <v>110</v>
      </c>
      <c r="G9" s="15" t="s">
        <v>35</v>
      </c>
      <c r="H9" s="16">
        <f>D9*(F9/100)</f>
        <v>1540.0000000000002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2"/>
      <c r="B10" s="2"/>
      <c r="C10" s="2"/>
      <c r="D10" s="5"/>
      <c r="E10" s="5"/>
      <c r="F10" s="5" t="s">
        <v>37</v>
      </c>
      <c r="G10" s="5"/>
      <c r="H10" s="18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8" t="s">
        <v>38</v>
      </c>
      <c r="B11" s="8"/>
      <c r="C11" s="8"/>
      <c r="D11" s="8"/>
      <c r="E11" s="8"/>
      <c r="F11" s="8"/>
      <c r="G11" s="8"/>
      <c r="H11" s="20"/>
      <c r="I11" s="8"/>
      <c r="J11" s="8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9"/>
      <c r="B12" s="10"/>
      <c r="C12" s="10"/>
      <c r="D12" s="12" t="s">
        <v>39</v>
      </c>
      <c r="E12" s="12" t="s">
        <v>40</v>
      </c>
      <c r="F12" s="12" t="s">
        <v>41</v>
      </c>
      <c r="G12" s="12" t="s">
        <v>42</v>
      </c>
      <c r="H12" s="12" t="s">
        <v>43</v>
      </c>
      <c r="I12" s="21"/>
      <c r="J12" s="2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5" t="s">
        <v>44</v>
      </c>
      <c r="B13" s="23"/>
      <c r="C13" s="2"/>
      <c r="D13" s="5"/>
      <c r="E13" s="5"/>
      <c r="F13" s="5"/>
      <c r="G13" s="5"/>
      <c r="H13" s="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2"/>
      <c r="B14" s="5" t="s">
        <v>46</v>
      </c>
      <c r="C14" s="5"/>
      <c r="D14" s="177">
        <v>775</v>
      </c>
      <c r="E14" s="14" t="s">
        <v>27</v>
      </c>
      <c r="F14" s="178">
        <v>140</v>
      </c>
      <c r="G14" s="15" t="s">
        <v>35</v>
      </c>
      <c r="H14" s="188">
        <f>D14*(F14/100)</f>
        <v>1085</v>
      </c>
      <c r="I14" s="24"/>
      <c r="J14" s="2"/>
      <c r="K14" s="2"/>
    </row>
    <row r="15" spans="1:26" ht="12.75" customHeight="1" x14ac:dyDescent="0.2">
      <c r="A15" s="6"/>
      <c r="B15" s="5" t="s">
        <v>48</v>
      </c>
      <c r="C15" s="5"/>
      <c r="D15" s="14"/>
      <c r="E15" s="14"/>
      <c r="F15" s="178">
        <v>5</v>
      </c>
      <c r="G15" s="14" t="s">
        <v>49</v>
      </c>
      <c r="H15" s="188">
        <f>F15</f>
        <v>5</v>
      </c>
      <c r="I15" s="24"/>
      <c r="J15" s="2"/>
      <c r="K15" s="2"/>
    </row>
    <row r="16" spans="1:26" ht="12.75" customHeight="1" x14ac:dyDescent="0.2">
      <c r="A16" s="2"/>
      <c r="B16" s="5" t="s">
        <v>50</v>
      </c>
      <c r="C16" s="5"/>
      <c r="D16" s="14"/>
      <c r="E16" s="14"/>
      <c r="F16" s="14"/>
      <c r="G16" s="14"/>
      <c r="H16" s="25">
        <f>SUM(H14:H15)</f>
        <v>1090</v>
      </c>
      <c r="I16" s="2"/>
      <c r="J16" s="2"/>
      <c r="K16" s="2"/>
    </row>
    <row r="17" spans="1:26" ht="12.75" customHeight="1" x14ac:dyDescent="0.2">
      <c r="A17" s="8" t="s">
        <v>51</v>
      </c>
      <c r="B17" s="26"/>
      <c r="C17" s="26"/>
      <c r="D17" s="26"/>
      <c r="E17" s="26"/>
      <c r="F17" s="26"/>
      <c r="G17" s="26"/>
      <c r="H17" s="26"/>
      <c r="I17" s="27"/>
      <c r="J17" s="26"/>
      <c r="K17" s="2"/>
    </row>
    <row r="18" spans="1:26" ht="12.75" customHeight="1" x14ac:dyDescent="0.2">
      <c r="A18" s="2"/>
      <c r="B18" s="5" t="s">
        <v>52</v>
      </c>
      <c r="C18" s="28"/>
      <c r="D18" s="179">
        <v>3.3</v>
      </c>
      <c r="E18" s="14" t="s">
        <v>53</v>
      </c>
      <c r="F18" s="5" t="s">
        <v>54</v>
      </c>
      <c r="G18" s="2"/>
      <c r="H18" s="189">
        <f>H19/D18</f>
        <v>189.39393939393941</v>
      </c>
      <c r="I18" s="2"/>
      <c r="J18" s="14" t="s">
        <v>55</v>
      </c>
      <c r="K18" s="2"/>
    </row>
    <row r="19" spans="1:26" ht="12.75" customHeight="1" x14ac:dyDescent="0.2">
      <c r="A19" s="2"/>
      <c r="B19" s="5" t="s">
        <v>56</v>
      </c>
      <c r="C19" s="30"/>
      <c r="D19" s="180">
        <v>6.8</v>
      </c>
      <c r="E19" s="14" t="s">
        <v>57</v>
      </c>
      <c r="F19" s="5" t="s">
        <v>58</v>
      </c>
      <c r="G19" s="30"/>
      <c r="H19" s="189">
        <f>D9-D14</f>
        <v>625</v>
      </c>
      <c r="I19" s="2"/>
      <c r="J19" s="14" t="s">
        <v>59</v>
      </c>
      <c r="K19" s="2"/>
    </row>
    <row r="20" spans="1:26" ht="12.75" customHeight="1" x14ac:dyDescent="0.2">
      <c r="A20" s="8" t="s">
        <v>60</v>
      </c>
      <c r="B20" s="26"/>
      <c r="C20" s="26"/>
      <c r="D20" s="26"/>
      <c r="E20" s="26"/>
      <c r="F20" s="8"/>
      <c r="G20" s="26"/>
      <c r="H20" s="31"/>
      <c r="I20" s="26"/>
      <c r="J20" s="32"/>
      <c r="K20" s="2"/>
    </row>
    <row r="21" spans="1:26" ht="12.75" customHeight="1" x14ac:dyDescent="0.2">
      <c r="A21" s="33" t="s">
        <v>61</v>
      </c>
      <c r="B21" s="2"/>
      <c r="C21" s="34"/>
      <c r="D21" s="2"/>
      <c r="E21" s="2"/>
      <c r="F21" s="2"/>
      <c r="G21" s="2"/>
      <c r="H21" s="24"/>
      <c r="I21" s="2"/>
      <c r="J21" s="2"/>
      <c r="K21" s="2"/>
    </row>
    <row r="22" spans="1:26" ht="12.75" customHeight="1" x14ac:dyDescent="0.2">
      <c r="A22" s="2"/>
      <c r="B22" s="5" t="s">
        <v>62</v>
      </c>
      <c r="C22" s="5"/>
      <c r="D22" s="6"/>
      <c r="E22" s="2"/>
      <c r="F22" s="6"/>
      <c r="G22" s="6"/>
      <c r="H22" s="181">
        <v>2.4500000000000002</v>
      </c>
      <c r="I22" s="24"/>
      <c r="J22" s="2"/>
      <c r="K22" s="2"/>
    </row>
    <row r="23" spans="1:26" ht="12.75" customHeight="1" x14ac:dyDescent="0.2">
      <c r="A23" s="2"/>
      <c r="B23" s="5" t="s">
        <v>63</v>
      </c>
      <c r="C23" s="2"/>
      <c r="D23" s="5"/>
      <c r="E23" s="6"/>
      <c r="F23" s="2"/>
      <c r="G23" s="5"/>
      <c r="H23" s="221">
        <f>H22*H18</f>
        <v>464.01515151515156</v>
      </c>
      <c r="I23" s="24"/>
      <c r="J23" s="2"/>
      <c r="K23" s="2"/>
    </row>
    <row r="24" spans="1:26" ht="12.75" customHeight="1" x14ac:dyDescent="0.2">
      <c r="A24" s="2"/>
      <c r="B24" s="5" t="s">
        <v>64</v>
      </c>
      <c r="C24" s="6"/>
      <c r="D24" s="6"/>
      <c r="E24" s="6"/>
      <c r="F24" s="6"/>
      <c r="G24" s="6"/>
      <c r="H24" s="182">
        <v>0.74</v>
      </c>
      <c r="I24" s="24"/>
      <c r="J24" s="2"/>
      <c r="K24" s="2"/>
    </row>
    <row r="25" spans="1:26" ht="12.75" customHeight="1" x14ac:dyDescent="0.2">
      <c r="A25" s="8" t="s">
        <v>65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2"/>
      <c r="B26" s="5" t="s">
        <v>66</v>
      </c>
      <c r="C26" s="2"/>
      <c r="D26" s="177">
        <v>2</v>
      </c>
      <c r="E26" s="14" t="s">
        <v>67</v>
      </c>
      <c r="F26" s="35"/>
      <c r="G26" s="15"/>
      <c r="H26" s="188">
        <f>H16*(D26/100)</f>
        <v>21.8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2"/>
      <c r="B27" s="5" t="s">
        <v>99</v>
      </c>
      <c r="C27" s="2"/>
      <c r="D27" s="193">
        <f>H16</f>
        <v>1090</v>
      </c>
      <c r="E27" s="14" t="s">
        <v>69</v>
      </c>
      <c r="F27" s="177">
        <v>6</v>
      </c>
      <c r="G27" s="15" t="s">
        <v>70</v>
      </c>
      <c r="H27" s="188">
        <f>D27*(F27/100)*(H$18/365)</f>
        <v>33.935242839352426</v>
      </c>
      <c r="I27" s="37" t="s">
        <v>100</v>
      </c>
      <c r="J27" s="2"/>
      <c r="K27" s="2"/>
    </row>
    <row r="28" spans="1:26" ht="12.75" customHeight="1" x14ac:dyDescent="0.2">
      <c r="A28" s="2"/>
      <c r="B28" s="5" t="s">
        <v>72</v>
      </c>
      <c r="C28" s="2"/>
      <c r="D28" s="193">
        <f>0.5*H23</f>
        <v>232.00757575757578</v>
      </c>
      <c r="E28" s="14" t="s">
        <v>69</v>
      </c>
      <c r="F28" s="177">
        <v>6</v>
      </c>
      <c r="G28" s="15" t="s">
        <v>70</v>
      </c>
      <c r="H28" s="188">
        <f>(D28)*(F28/100)*(H$18/365)</f>
        <v>7.2231499301860458</v>
      </c>
      <c r="I28" s="37" t="s">
        <v>71</v>
      </c>
      <c r="J28" s="2"/>
      <c r="K28" s="2"/>
    </row>
    <row r="29" spans="1:26" ht="12.75" customHeight="1" x14ac:dyDescent="0.2">
      <c r="A29" s="2"/>
      <c r="B29" s="5" t="s">
        <v>73</v>
      </c>
      <c r="C29" s="2"/>
      <c r="D29" s="183">
        <v>1300</v>
      </c>
      <c r="E29" s="14" t="s">
        <v>27</v>
      </c>
      <c r="F29" s="178">
        <v>30</v>
      </c>
      <c r="G29" s="15" t="s">
        <v>74</v>
      </c>
      <c r="H29" s="188">
        <f>D29*(F29/2000)</f>
        <v>19.5</v>
      </c>
      <c r="I29" s="24"/>
      <c r="J29" s="2"/>
      <c r="K29" s="2"/>
    </row>
    <row r="30" spans="1:26" ht="12.75" customHeight="1" x14ac:dyDescent="0.2">
      <c r="A30" s="2"/>
      <c r="B30" s="5" t="s">
        <v>75</v>
      </c>
      <c r="C30" s="2"/>
      <c r="D30" s="14"/>
      <c r="E30" s="14"/>
      <c r="F30" s="178">
        <v>8</v>
      </c>
      <c r="G30" s="15" t="s">
        <v>49</v>
      </c>
      <c r="H30" s="188">
        <f t="shared" ref="H30:H35" si="0">F30</f>
        <v>8</v>
      </c>
      <c r="I30" s="2"/>
      <c r="J30" s="23"/>
      <c r="K30" s="2"/>
    </row>
    <row r="31" spans="1:26" ht="12.75" customHeight="1" x14ac:dyDescent="0.2">
      <c r="A31" s="2"/>
      <c r="B31" s="5" t="s">
        <v>76</v>
      </c>
      <c r="C31" s="2"/>
      <c r="D31" s="14"/>
      <c r="E31" s="14"/>
      <c r="F31" s="178">
        <v>14</v>
      </c>
      <c r="G31" s="15" t="s">
        <v>49</v>
      </c>
      <c r="H31" s="188">
        <f t="shared" si="0"/>
        <v>14</v>
      </c>
      <c r="I31" s="24"/>
      <c r="J31" s="2"/>
      <c r="K31" s="2"/>
    </row>
    <row r="32" spans="1:26" ht="12.75" customHeight="1" x14ac:dyDescent="0.2">
      <c r="A32" s="2"/>
      <c r="B32" s="294" t="s">
        <v>77</v>
      </c>
      <c r="C32" s="291"/>
      <c r="D32" s="291"/>
      <c r="E32" s="14"/>
      <c r="F32" s="178">
        <v>8</v>
      </c>
      <c r="G32" s="15" t="s">
        <v>78</v>
      </c>
      <c r="H32" s="188">
        <f t="shared" si="0"/>
        <v>8</v>
      </c>
      <c r="I32" s="24"/>
      <c r="J32" s="2"/>
      <c r="K32" s="2"/>
    </row>
    <row r="33" spans="1:26" ht="12.75" customHeight="1" x14ac:dyDescent="0.2">
      <c r="A33" s="2"/>
      <c r="B33" s="5" t="s">
        <v>79</v>
      </c>
      <c r="C33" s="2"/>
      <c r="D33" s="2"/>
      <c r="E33" s="14"/>
      <c r="F33" s="178">
        <v>10</v>
      </c>
      <c r="G33" s="15" t="s">
        <v>49</v>
      </c>
      <c r="H33" s="188">
        <f t="shared" si="0"/>
        <v>10</v>
      </c>
      <c r="I33" s="24"/>
      <c r="J33" s="2"/>
      <c r="K33" s="2"/>
    </row>
    <row r="34" spans="1:26" ht="12.75" customHeight="1" x14ac:dyDescent="0.2">
      <c r="A34" s="2"/>
      <c r="B34" s="5" t="s">
        <v>80</v>
      </c>
      <c r="C34" s="2"/>
      <c r="D34" s="2"/>
      <c r="E34" s="14"/>
      <c r="F34" s="178">
        <v>20</v>
      </c>
      <c r="G34" s="14" t="s">
        <v>49</v>
      </c>
      <c r="H34" s="188">
        <f t="shared" si="0"/>
        <v>20</v>
      </c>
      <c r="I34" s="24"/>
      <c r="J34" s="2"/>
      <c r="K34" s="2"/>
    </row>
    <row r="35" spans="1:26" ht="12.75" customHeight="1" x14ac:dyDescent="0.2">
      <c r="A35" s="6"/>
      <c r="B35" s="5" t="s">
        <v>81</v>
      </c>
      <c r="C35" s="6"/>
      <c r="D35" s="14"/>
      <c r="E35" s="14"/>
      <c r="F35" s="184">
        <v>10</v>
      </c>
      <c r="G35" s="15" t="s">
        <v>49</v>
      </c>
      <c r="H35" s="190">
        <f t="shared" si="0"/>
        <v>10</v>
      </c>
      <c r="I35" s="24"/>
      <c r="J35" s="2"/>
      <c r="K35" s="2"/>
    </row>
    <row r="36" spans="1:26" ht="12.75" customHeight="1" x14ac:dyDescent="0.2">
      <c r="A36" s="2"/>
      <c r="B36" s="38" t="s">
        <v>82</v>
      </c>
      <c r="C36" s="39"/>
      <c r="D36" s="40"/>
      <c r="E36" s="40"/>
      <c r="F36" s="40"/>
      <c r="G36" s="40"/>
      <c r="H36" s="25">
        <f>SUM(H26:H35)</f>
        <v>152.45839276953848</v>
      </c>
      <c r="I36" s="24"/>
      <c r="J36" s="2"/>
      <c r="K36" s="2"/>
    </row>
    <row r="37" spans="1:26" ht="12.75" customHeight="1" x14ac:dyDescent="0.2">
      <c r="A37" s="8" t="s">
        <v>83</v>
      </c>
      <c r="B37" s="8"/>
      <c r="C37" s="8"/>
      <c r="D37" s="8"/>
      <c r="E37" s="8"/>
      <c r="F37" s="8"/>
      <c r="G37" s="8"/>
      <c r="H37" s="8"/>
      <c r="I37" s="27"/>
      <c r="J37" s="26"/>
      <c r="K37" s="2"/>
    </row>
    <row r="38" spans="1:26" ht="12.75" customHeight="1" x14ac:dyDescent="0.2">
      <c r="A38" s="33" t="s">
        <v>84</v>
      </c>
      <c r="B38" s="5"/>
      <c r="C38" s="5"/>
      <c r="D38" s="5"/>
      <c r="E38" s="5"/>
      <c r="F38" s="5"/>
      <c r="G38" s="5"/>
      <c r="H38" s="5"/>
      <c r="I38" s="24"/>
      <c r="J38" s="6"/>
      <c r="K38" s="2"/>
    </row>
    <row r="39" spans="1:26" ht="12.75" customHeight="1" x14ac:dyDescent="0.2">
      <c r="A39" s="2"/>
      <c r="B39" s="5" t="s">
        <v>85</v>
      </c>
      <c r="C39" s="2"/>
      <c r="D39" s="185">
        <v>0.7</v>
      </c>
      <c r="E39" s="5" t="s">
        <v>86</v>
      </c>
      <c r="F39" s="2"/>
      <c r="G39" s="41"/>
      <c r="H39" s="42">
        <f>D39*H18</f>
        <v>132.57575757575756</v>
      </c>
      <c r="I39" s="24"/>
      <c r="J39" s="2"/>
      <c r="K39" s="2"/>
    </row>
    <row r="40" spans="1:26" s="45" customFormat="1" ht="12.75" customHeight="1" x14ac:dyDescent="0.2">
      <c r="A40" s="50" t="s">
        <v>105</v>
      </c>
      <c r="B40" s="50"/>
      <c r="C40" s="50"/>
      <c r="D40" s="51"/>
      <c r="E40" s="50"/>
      <c r="F40" s="50"/>
      <c r="G40" s="52"/>
      <c r="H40" s="53"/>
      <c r="I40" s="57"/>
      <c r="J40" s="50"/>
      <c r="K40" s="6"/>
    </row>
    <row r="41" spans="1:26" ht="12.75" customHeight="1" x14ac:dyDescent="0.2">
      <c r="A41" s="2"/>
      <c r="B41" s="5" t="s">
        <v>87</v>
      </c>
      <c r="C41" s="6"/>
      <c r="D41" s="6"/>
      <c r="E41" s="6"/>
      <c r="F41" s="6"/>
      <c r="G41" s="6"/>
      <c r="H41" s="42">
        <f>(H23+H46+H36)/H19</f>
        <v>1.1984788829767161</v>
      </c>
      <c r="I41" s="24"/>
      <c r="J41" s="2"/>
      <c r="K41" s="2"/>
    </row>
    <row r="42" spans="1:26" ht="12.75" customHeight="1" x14ac:dyDescent="0.2">
      <c r="A42" s="8" t="s">
        <v>88</v>
      </c>
      <c r="B42" s="8"/>
      <c r="C42" s="8"/>
      <c r="D42" s="8"/>
      <c r="E42" s="8"/>
      <c r="F42" s="8"/>
      <c r="G42" s="8"/>
      <c r="H42" s="8"/>
      <c r="I42" s="27"/>
      <c r="J42" s="26"/>
      <c r="K42" s="2"/>
    </row>
    <row r="43" spans="1:26" ht="12.75" customHeight="1" x14ac:dyDescent="0.2">
      <c r="A43" s="2"/>
      <c r="B43" s="5" t="s">
        <v>89</v>
      </c>
      <c r="C43" s="2"/>
      <c r="D43" s="2"/>
      <c r="E43" s="2"/>
      <c r="F43" s="2"/>
      <c r="G43" s="2"/>
      <c r="H43" s="191">
        <f>H9</f>
        <v>1540.0000000000002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6"/>
      <c r="B44" s="5" t="s">
        <v>90</v>
      </c>
      <c r="C44" s="6"/>
      <c r="D44" s="6"/>
      <c r="E44" s="6"/>
      <c r="F44" s="6"/>
      <c r="G44" s="6"/>
      <c r="H44" s="191">
        <f>H16+H23+H36</f>
        <v>1706.47354428469</v>
      </c>
      <c r="I44" s="2"/>
      <c r="J44" s="2"/>
      <c r="K44" s="2"/>
    </row>
    <row r="45" spans="1:26" ht="12.75" customHeight="1" x14ac:dyDescent="0.2">
      <c r="A45" s="5" t="s">
        <v>91</v>
      </c>
      <c r="B45" s="2"/>
      <c r="C45" s="5"/>
      <c r="D45" s="5"/>
      <c r="E45" s="5"/>
      <c r="F45" s="5"/>
      <c r="G45" s="5" t="s">
        <v>49</v>
      </c>
      <c r="H45" s="42">
        <f>H43-H44</f>
        <v>-166.47354428468975</v>
      </c>
      <c r="I45" s="24"/>
      <c r="J45" s="2"/>
      <c r="K45" s="2"/>
    </row>
    <row r="46" spans="1:26" ht="12.75" customHeight="1" x14ac:dyDescent="0.2">
      <c r="A46" s="6"/>
      <c r="B46" s="5" t="s">
        <v>92</v>
      </c>
      <c r="C46" s="6"/>
      <c r="D46" s="6"/>
      <c r="E46" s="6"/>
      <c r="F46" s="6"/>
      <c r="G46" s="6"/>
      <c r="H46" s="191">
        <f>H39</f>
        <v>132.57575757575756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5" t="s">
        <v>93</v>
      </c>
      <c r="B47" s="2"/>
      <c r="C47" s="5"/>
      <c r="D47" s="5"/>
      <c r="E47" s="5"/>
      <c r="F47" s="5"/>
      <c r="G47" s="5" t="s">
        <v>49</v>
      </c>
      <c r="H47" s="42">
        <f>H45-H46</f>
        <v>-299.04930186044731</v>
      </c>
      <c r="I47" s="24"/>
      <c r="J47" s="2"/>
      <c r="K47" s="2"/>
    </row>
    <row r="48" spans="1:26" ht="12.75" customHeight="1" x14ac:dyDescent="0.2">
      <c r="A48" s="8" t="s">
        <v>94</v>
      </c>
      <c r="B48" s="8"/>
      <c r="C48" s="8"/>
      <c r="D48" s="8"/>
      <c r="E48" s="8"/>
      <c r="F48" s="8"/>
      <c r="G48" s="8"/>
      <c r="H48" s="20"/>
      <c r="I48" s="20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2"/>
      <c r="B49" s="5" t="s">
        <v>95</v>
      </c>
      <c r="C49" s="5"/>
      <c r="D49" s="2"/>
      <c r="E49" s="2"/>
      <c r="F49" s="2"/>
      <c r="G49" s="2"/>
      <c r="H49" s="192">
        <f>(H44+H46)/(D9/100)</f>
        <v>131.36066441860339</v>
      </c>
      <c r="I49" s="18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2"/>
      <c r="B50" s="5" t="s">
        <v>96</v>
      </c>
      <c r="C50" s="5"/>
      <c r="D50" s="2"/>
      <c r="E50" s="2"/>
      <c r="F50" s="2"/>
      <c r="G50" s="2"/>
      <c r="H50" s="192">
        <f>(H44+H46-H35)/(D9/100)</f>
        <v>130.64637870431767</v>
      </c>
      <c r="I50" s="2"/>
      <c r="J50" s="2"/>
      <c r="K50" s="2"/>
    </row>
    <row r="51" spans="1:26" ht="12.75" customHeight="1" x14ac:dyDescent="0.2">
      <c r="A51" s="5"/>
      <c r="B51" s="2"/>
      <c r="C51" s="5" t="s">
        <v>97</v>
      </c>
      <c r="D51" s="2"/>
      <c r="E51" s="2"/>
      <c r="F51" s="218">
        <v>500</v>
      </c>
      <c r="G51" s="5" t="s">
        <v>59</v>
      </c>
      <c r="H51" s="2"/>
      <c r="I51" s="24"/>
      <c r="J51" s="2"/>
      <c r="K51" s="2"/>
    </row>
    <row r="52" spans="1:26" ht="12.75" customHeight="1" x14ac:dyDescent="0.2">
      <c r="A52" s="2"/>
      <c r="B52" s="5" t="s">
        <v>98</v>
      </c>
      <c r="C52" s="2"/>
      <c r="D52" s="2"/>
      <c r="E52" s="2"/>
      <c r="F52" s="2"/>
      <c r="G52" s="2"/>
      <c r="H52" s="43">
        <f>(H9-H23-H36-H39-H15)/F51*100</f>
        <v>157.19013962791055</v>
      </c>
      <c r="I52" s="2"/>
      <c r="J52" s="2"/>
      <c r="K52" s="2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2"/>
    </row>
    <row r="54" spans="1:26" ht="12.75" customHeight="1" x14ac:dyDescent="0.25">
      <c r="A54" s="17" t="s">
        <v>36</v>
      </c>
      <c r="B54" s="19"/>
      <c r="C54" s="19"/>
      <c r="D54" s="19"/>
      <c r="E54" s="194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2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2"/>
    </row>
    <row r="56" spans="1:26" ht="24" customHeight="1" x14ac:dyDescent="0.2">
      <c r="A56" s="295" t="s">
        <v>45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</row>
    <row r="57" spans="1:26" ht="12.75" customHeight="1" x14ac:dyDescent="0.2">
      <c r="A57" s="296" t="s">
        <v>47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800-000000000000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1"/>
  <sheetViews>
    <sheetView showGridLines="0" topLeftCell="A22" workbookViewId="0">
      <selection activeCell="F10" sqref="F10"/>
    </sheetView>
  </sheetViews>
  <sheetFormatPr defaultColWidth="17.28515625" defaultRowHeight="15" customHeight="1" x14ac:dyDescent="0.2"/>
  <cols>
    <col min="1" max="1" width="2.7109375" style="45" customWidth="1"/>
    <col min="2" max="2" width="8.85546875" style="45" customWidth="1"/>
    <col min="3" max="3" width="15.42578125" style="45" customWidth="1"/>
    <col min="4" max="4" width="12.140625" style="45" customWidth="1"/>
    <col min="5" max="5" width="5.7109375" style="45" customWidth="1"/>
    <col min="6" max="6" width="8.7109375" style="45" customWidth="1"/>
    <col min="7" max="7" width="9.140625" style="45" customWidth="1"/>
    <col min="8" max="8" width="10" style="45" customWidth="1"/>
    <col min="9" max="9" width="1.7109375" style="45" customWidth="1"/>
    <col min="10" max="10" width="4.7109375" style="45" customWidth="1"/>
    <col min="11" max="11" width="10.140625" style="45" customWidth="1"/>
    <col min="12" max="26" width="6.7109375" style="45" customWidth="1"/>
    <col min="27" max="16384" width="17.28515625" style="45"/>
  </cols>
  <sheetData>
    <row r="1" spans="1:26" ht="27" customHeight="1" x14ac:dyDescent="0.25">
      <c r="A1" s="290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6"/>
    </row>
    <row r="2" spans="1:26" ht="16.5" customHeight="1" thickBot="1" x14ac:dyDescent="0.3">
      <c r="A2" s="3" t="s">
        <v>2</v>
      </c>
      <c r="B2" s="46"/>
      <c r="C2" s="46"/>
      <c r="D2" s="46"/>
      <c r="E2" s="46"/>
      <c r="F2" s="46"/>
      <c r="G2" s="46"/>
      <c r="H2" s="46"/>
      <c r="I2" s="46"/>
      <c r="J2" s="46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6" customHeight="1" x14ac:dyDescent="0.25">
      <c r="A3" s="4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6"/>
      <c r="B4" s="174"/>
      <c r="C4" s="48" t="s">
        <v>4</v>
      </c>
      <c r="D4" s="169"/>
      <c r="E4" s="170"/>
      <c r="F4" s="220"/>
      <c r="G4" s="219"/>
      <c r="H4" s="48" t="s">
        <v>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.75" customHeight="1" x14ac:dyDescent="0.2">
      <c r="A5" s="6"/>
      <c r="B5" s="6"/>
      <c r="C5" s="7" t="s">
        <v>6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3.5" customHeight="1" x14ac:dyDescent="0.2">
      <c r="A6" s="59" t="s">
        <v>108</v>
      </c>
      <c r="B6" s="6"/>
      <c r="C6" s="171" t="s">
        <v>113</v>
      </c>
      <c r="D6" s="172"/>
      <c r="E6" s="172"/>
      <c r="F6" s="172"/>
      <c r="G6" s="172"/>
      <c r="H6" s="17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 customHeight="1" x14ac:dyDescent="0.2">
      <c r="A7" s="292" t="s">
        <v>16</v>
      </c>
      <c r="B7" s="293"/>
      <c r="C7" s="47"/>
      <c r="D7" s="47"/>
      <c r="E7" s="47"/>
      <c r="F7" s="47"/>
      <c r="G7" s="47"/>
      <c r="H7" s="47"/>
      <c r="I7" s="47"/>
      <c r="J7" s="47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25.5" customHeight="1" x14ac:dyDescent="0.2">
      <c r="A8" s="9"/>
      <c r="B8" s="10"/>
      <c r="C8" s="10"/>
      <c r="D8" s="11" t="s">
        <v>20</v>
      </c>
      <c r="E8" s="12" t="s">
        <v>21</v>
      </c>
      <c r="F8" s="12" t="s">
        <v>22</v>
      </c>
      <c r="G8" s="12" t="s">
        <v>23</v>
      </c>
      <c r="H8" s="12" t="s">
        <v>24</v>
      </c>
      <c r="I8" s="13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 x14ac:dyDescent="0.2">
      <c r="A9" s="48" t="s">
        <v>135</v>
      </c>
      <c r="B9" s="6"/>
      <c r="C9" s="6"/>
      <c r="D9" s="175">
        <v>1250</v>
      </c>
      <c r="E9" s="14" t="s">
        <v>27</v>
      </c>
      <c r="F9" s="176">
        <v>106</v>
      </c>
      <c r="G9" s="15" t="s">
        <v>35</v>
      </c>
      <c r="H9" s="16">
        <f>D9*(F9/100)</f>
        <v>1325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4.5" customHeight="1" x14ac:dyDescent="0.2">
      <c r="A10" s="6"/>
      <c r="B10" s="6"/>
      <c r="C10" s="6"/>
      <c r="D10" s="48"/>
      <c r="E10" s="48"/>
      <c r="F10" s="48" t="s">
        <v>37</v>
      </c>
      <c r="G10" s="48"/>
      <c r="H10" s="1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2.75" customHeight="1" x14ac:dyDescent="0.2">
      <c r="A11" s="47" t="s">
        <v>38</v>
      </c>
      <c r="B11" s="47"/>
      <c r="C11" s="47"/>
      <c r="D11" s="47"/>
      <c r="E11" s="47"/>
      <c r="F11" s="47"/>
      <c r="G11" s="47"/>
      <c r="H11" s="20"/>
      <c r="I11" s="47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2.75" customHeight="1" x14ac:dyDescent="0.2">
      <c r="A12" s="9"/>
      <c r="B12" s="10"/>
      <c r="C12" s="10"/>
      <c r="D12" s="12" t="s">
        <v>39</v>
      </c>
      <c r="E12" s="12" t="s">
        <v>40</v>
      </c>
      <c r="F12" s="12" t="s">
        <v>41</v>
      </c>
      <c r="G12" s="12" t="s">
        <v>42</v>
      </c>
      <c r="H12" s="12" t="s">
        <v>43</v>
      </c>
      <c r="I12" s="21"/>
      <c r="J12" s="21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2.75" customHeight="1" x14ac:dyDescent="0.2">
      <c r="A13" s="48" t="s">
        <v>44</v>
      </c>
      <c r="B13" s="23"/>
      <c r="C13" s="6"/>
      <c r="D13" s="48"/>
      <c r="E13" s="48"/>
      <c r="F13" s="48"/>
      <c r="G13" s="48"/>
      <c r="H13" s="48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.75" customHeight="1" x14ac:dyDescent="0.2">
      <c r="A14" s="6"/>
      <c r="B14" s="48" t="s">
        <v>46</v>
      </c>
      <c r="C14" s="48"/>
      <c r="D14" s="177">
        <v>725</v>
      </c>
      <c r="E14" s="14" t="s">
        <v>27</v>
      </c>
      <c r="F14" s="178">
        <v>125</v>
      </c>
      <c r="G14" s="15" t="s">
        <v>35</v>
      </c>
      <c r="H14" s="188">
        <f>D14*(F14/100)</f>
        <v>906.25</v>
      </c>
      <c r="I14" s="24"/>
      <c r="J14" s="6"/>
      <c r="K14" s="6"/>
    </row>
    <row r="15" spans="1:26" ht="12.75" customHeight="1" x14ac:dyDescent="0.2">
      <c r="A15" s="6"/>
      <c r="B15" s="48" t="s">
        <v>48</v>
      </c>
      <c r="C15" s="48"/>
      <c r="D15" s="14"/>
      <c r="E15" s="14"/>
      <c r="F15" s="178">
        <v>5</v>
      </c>
      <c r="G15" s="14" t="s">
        <v>49</v>
      </c>
      <c r="H15" s="188">
        <f>F15</f>
        <v>5</v>
      </c>
      <c r="I15" s="24"/>
      <c r="J15" s="6"/>
      <c r="K15" s="6"/>
    </row>
    <row r="16" spans="1:26" ht="12.75" customHeight="1" x14ac:dyDescent="0.2">
      <c r="A16" s="6"/>
      <c r="B16" s="48" t="s">
        <v>50</v>
      </c>
      <c r="C16" s="48"/>
      <c r="D16" s="14"/>
      <c r="E16" s="14"/>
      <c r="F16" s="14"/>
      <c r="G16" s="14"/>
      <c r="H16" s="25">
        <f>SUM(H14:H15)</f>
        <v>911.25</v>
      </c>
      <c r="I16" s="6"/>
      <c r="J16" s="6"/>
      <c r="K16" s="6"/>
    </row>
    <row r="17" spans="1:26" ht="12.75" customHeight="1" x14ac:dyDescent="0.2">
      <c r="A17" s="47" t="s">
        <v>51</v>
      </c>
      <c r="B17" s="26"/>
      <c r="C17" s="26"/>
      <c r="D17" s="26"/>
      <c r="E17" s="26"/>
      <c r="F17" s="26"/>
      <c r="G17" s="26"/>
      <c r="H17" s="26"/>
      <c r="I17" s="27"/>
      <c r="J17" s="26"/>
      <c r="K17" s="6"/>
    </row>
    <row r="18" spans="1:26" ht="12.75" customHeight="1" x14ac:dyDescent="0.2">
      <c r="A18" s="6"/>
      <c r="B18" s="48" t="s">
        <v>52</v>
      </c>
      <c r="C18" s="28"/>
      <c r="D18" s="179">
        <v>3</v>
      </c>
      <c r="E18" s="14" t="s">
        <v>53</v>
      </c>
      <c r="F18" s="48" t="s">
        <v>54</v>
      </c>
      <c r="G18" s="6"/>
      <c r="H18" s="189">
        <f>H19/D18</f>
        <v>175</v>
      </c>
      <c r="I18" s="6"/>
      <c r="J18" s="14" t="s">
        <v>55</v>
      </c>
      <c r="K18" s="6"/>
    </row>
    <row r="19" spans="1:26" ht="12.75" customHeight="1" x14ac:dyDescent="0.2">
      <c r="A19" s="6"/>
      <c r="B19" s="48" t="s">
        <v>56</v>
      </c>
      <c r="C19" s="30"/>
      <c r="D19" s="180">
        <v>7.2</v>
      </c>
      <c r="E19" s="14" t="s">
        <v>57</v>
      </c>
      <c r="F19" s="48" t="s">
        <v>58</v>
      </c>
      <c r="G19" s="30"/>
      <c r="H19" s="189">
        <f>D9-D14</f>
        <v>525</v>
      </c>
      <c r="I19" s="6"/>
      <c r="J19" s="14" t="s">
        <v>59</v>
      </c>
      <c r="K19" s="6"/>
    </row>
    <row r="20" spans="1:26" ht="12.75" customHeight="1" x14ac:dyDescent="0.2">
      <c r="A20" s="47" t="s">
        <v>60</v>
      </c>
      <c r="B20" s="26"/>
      <c r="C20" s="26"/>
      <c r="D20" s="26"/>
      <c r="E20" s="26"/>
      <c r="F20" s="47"/>
      <c r="G20" s="26"/>
      <c r="H20" s="31"/>
      <c r="I20" s="26"/>
      <c r="J20" s="32"/>
      <c r="K20" s="6"/>
    </row>
    <row r="21" spans="1:26" ht="12.75" customHeight="1" x14ac:dyDescent="0.2">
      <c r="A21" s="33" t="s">
        <v>61</v>
      </c>
      <c r="B21" s="6"/>
      <c r="C21" s="34"/>
      <c r="D21" s="6"/>
      <c r="E21" s="6"/>
      <c r="F21" s="6"/>
      <c r="G21" s="6"/>
      <c r="H21" s="24"/>
      <c r="I21" s="6"/>
      <c r="J21" s="6"/>
      <c r="K21" s="6"/>
    </row>
    <row r="22" spans="1:26" ht="12.75" customHeight="1" x14ac:dyDescent="0.2">
      <c r="A22" s="6"/>
      <c r="B22" s="48" t="s">
        <v>62</v>
      </c>
      <c r="C22" s="48"/>
      <c r="D22" s="6"/>
      <c r="E22" s="6"/>
      <c r="F22" s="6"/>
      <c r="G22" s="6"/>
      <c r="H22" s="181">
        <v>2.36</v>
      </c>
      <c r="I22" s="24"/>
      <c r="J22" s="6"/>
      <c r="K22" s="6"/>
    </row>
    <row r="23" spans="1:26" ht="12.75" customHeight="1" x14ac:dyDescent="0.2">
      <c r="A23" s="6"/>
      <c r="B23" s="48" t="s">
        <v>63</v>
      </c>
      <c r="C23" s="6"/>
      <c r="D23" s="48"/>
      <c r="E23" s="6"/>
      <c r="F23" s="6"/>
      <c r="G23" s="48"/>
      <c r="H23" s="221">
        <f>H22*H18</f>
        <v>413</v>
      </c>
      <c r="I23" s="24"/>
      <c r="J23" s="6"/>
      <c r="K23" s="6"/>
    </row>
    <row r="24" spans="1:26" ht="12.75" customHeight="1" x14ac:dyDescent="0.2">
      <c r="A24" s="6"/>
      <c r="B24" s="48" t="s">
        <v>64</v>
      </c>
      <c r="C24" s="6"/>
      <c r="D24" s="6"/>
      <c r="E24" s="6"/>
      <c r="F24" s="6"/>
      <c r="G24" s="6"/>
      <c r="H24" s="182">
        <v>0.79</v>
      </c>
      <c r="I24" s="24"/>
      <c r="J24" s="6"/>
      <c r="K24" s="6"/>
    </row>
    <row r="25" spans="1:26" ht="12.75" customHeight="1" x14ac:dyDescent="0.2">
      <c r="A25" s="47" t="s">
        <v>65</v>
      </c>
      <c r="B25" s="26"/>
      <c r="C25" s="26"/>
      <c r="D25" s="26"/>
      <c r="E25" s="26"/>
      <c r="F25" s="26"/>
      <c r="G25" s="26"/>
      <c r="H25" s="26"/>
      <c r="I25" s="27"/>
      <c r="J25" s="2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 customHeight="1" x14ac:dyDescent="0.2">
      <c r="A26" s="6"/>
      <c r="B26" s="48" t="s">
        <v>66</v>
      </c>
      <c r="C26" s="6"/>
      <c r="D26" s="177">
        <v>2.5</v>
      </c>
      <c r="E26" s="14" t="s">
        <v>67</v>
      </c>
      <c r="F26" s="35"/>
      <c r="G26" s="15"/>
      <c r="H26" s="188">
        <f>H16*(D26/100)</f>
        <v>22.78125</v>
      </c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 customHeight="1" x14ac:dyDescent="0.2">
      <c r="A27" s="6"/>
      <c r="B27" s="48" t="s">
        <v>99</v>
      </c>
      <c r="C27" s="6"/>
      <c r="D27" s="36">
        <f>H16</f>
        <v>911.25</v>
      </c>
      <c r="E27" s="14" t="s">
        <v>69</v>
      </c>
      <c r="F27" s="177">
        <v>6</v>
      </c>
      <c r="G27" s="15" t="s">
        <v>70</v>
      </c>
      <c r="H27" s="188">
        <f>D27*(F27/100)*(H$18/365)</f>
        <v>26.214041095890408</v>
      </c>
      <c r="I27" s="37" t="s">
        <v>100</v>
      </c>
      <c r="J27" s="6"/>
      <c r="K27" s="6"/>
    </row>
    <row r="28" spans="1:26" ht="12.75" customHeight="1" x14ac:dyDescent="0.2">
      <c r="A28" s="6"/>
      <c r="B28" s="48" t="s">
        <v>72</v>
      </c>
      <c r="C28" s="6"/>
      <c r="D28" s="36">
        <f>0.5*H23</f>
        <v>206.5</v>
      </c>
      <c r="E28" s="14" t="s">
        <v>69</v>
      </c>
      <c r="F28" s="177">
        <v>6</v>
      </c>
      <c r="G28" s="15" t="s">
        <v>70</v>
      </c>
      <c r="H28" s="188">
        <f>(D28)*(F28/100)*(H$18/365)</f>
        <v>5.940410958904109</v>
      </c>
      <c r="I28" s="37" t="s">
        <v>71</v>
      </c>
      <c r="J28" s="6"/>
      <c r="K28" s="6"/>
    </row>
    <row r="29" spans="1:26" ht="12.75" customHeight="1" x14ac:dyDescent="0.2">
      <c r="A29" s="6"/>
      <c r="B29" s="48" t="s">
        <v>73</v>
      </c>
      <c r="C29" s="6"/>
      <c r="D29" s="183">
        <v>1210</v>
      </c>
      <c r="E29" s="14" t="s">
        <v>27</v>
      </c>
      <c r="F29" s="178">
        <v>30</v>
      </c>
      <c r="G29" s="15" t="s">
        <v>74</v>
      </c>
      <c r="H29" s="188">
        <f>D29*(F29/2000)</f>
        <v>18.149999999999999</v>
      </c>
      <c r="I29" s="24"/>
      <c r="J29" s="6"/>
      <c r="K29" s="6"/>
    </row>
    <row r="30" spans="1:26" ht="12.75" customHeight="1" x14ac:dyDescent="0.2">
      <c r="A30" s="6"/>
      <c r="B30" s="48" t="s">
        <v>75</v>
      </c>
      <c r="C30" s="6"/>
      <c r="D30" s="14"/>
      <c r="E30" s="14"/>
      <c r="F30" s="178">
        <v>8</v>
      </c>
      <c r="G30" s="15" t="s">
        <v>49</v>
      </c>
      <c r="H30" s="188">
        <f t="shared" ref="H30:H35" si="0">F30</f>
        <v>8</v>
      </c>
      <c r="I30" s="6"/>
      <c r="J30" s="23"/>
      <c r="K30" s="6"/>
    </row>
    <row r="31" spans="1:26" ht="12.75" customHeight="1" x14ac:dyDescent="0.2">
      <c r="A31" s="6"/>
      <c r="B31" s="48" t="s">
        <v>76</v>
      </c>
      <c r="C31" s="6"/>
      <c r="D31" s="14"/>
      <c r="E31" s="14"/>
      <c r="F31" s="178">
        <v>16</v>
      </c>
      <c r="G31" s="15" t="s">
        <v>49</v>
      </c>
      <c r="H31" s="188">
        <f t="shared" si="0"/>
        <v>16</v>
      </c>
      <c r="I31" s="24"/>
      <c r="J31" s="6"/>
      <c r="K31" s="6"/>
    </row>
    <row r="32" spans="1:26" ht="12.75" customHeight="1" x14ac:dyDescent="0.2">
      <c r="A32" s="6"/>
      <c r="B32" s="294" t="s">
        <v>77</v>
      </c>
      <c r="C32" s="291"/>
      <c r="D32" s="291"/>
      <c r="E32" s="14"/>
      <c r="F32" s="178">
        <v>8</v>
      </c>
      <c r="G32" s="15" t="s">
        <v>78</v>
      </c>
      <c r="H32" s="188">
        <f t="shared" si="0"/>
        <v>8</v>
      </c>
      <c r="I32" s="24"/>
      <c r="J32" s="6"/>
      <c r="K32" s="6"/>
    </row>
    <row r="33" spans="1:26" ht="12.75" customHeight="1" x14ac:dyDescent="0.2">
      <c r="A33" s="6"/>
      <c r="B33" s="48" t="s">
        <v>79</v>
      </c>
      <c r="C33" s="6"/>
      <c r="D33" s="6"/>
      <c r="E33" s="14"/>
      <c r="F33" s="178">
        <v>10</v>
      </c>
      <c r="G33" s="15" t="s">
        <v>49</v>
      </c>
      <c r="H33" s="188">
        <f t="shared" si="0"/>
        <v>10</v>
      </c>
      <c r="I33" s="24"/>
      <c r="J33" s="6"/>
      <c r="K33" s="6"/>
    </row>
    <row r="34" spans="1:26" ht="12.75" customHeight="1" x14ac:dyDescent="0.2">
      <c r="A34" s="6"/>
      <c r="B34" s="48" t="s">
        <v>80</v>
      </c>
      <c r="C34" s="6"/>
      <c r="D34" s="6"/>
      <c r="E34" s="14"/>
      <c r="F34" s="178">
        <v>20</v>
      </c>
      <c r="G34" s="14" t="s">
        <v>49</v>
      </c>
      <c r="H34" s="188">
        <f t="shared" si="0"/>
        <v>20</v>
      </c>
      <c r="I34" s="24"/>
      <c r="J34" s="6"/>
      <c r="K34" s="6"/>
    </row>
    <row r="35" spans="1:26" ht="12.75" customHeight="1" x14ac:dyDescent="0.2">
      <c r="A35" s="6"/>
      <c r="B35" s="48" t="s">
        <v>81</v>
      </c>
      <c r="C35" s="6"/>
      <c r="D35" s="14"/>
      <c r="E35" s="14"/>
      <c r="F35" s="184">
        <v>10</v>
      </c>
      <c r="G35" s="15" t="s">
        <v>49</v>
      </c>
      <c r="H35" s="190">
        <f t="shared" si="0"/>
        <v>10</v>
      </c>
      <c r="I35" s="24"/>
      <c r="J35" s="6"/>
      <c r="K35" s="6"/>
    </row>
    <row r="36" spans="1:26" ht="12.75" customHeight="1" x14ac:dyDescent="0.2">
      <c r="A36" s="6"/>
      <c r="B36" s="38" t="s">
        <v>82</v>
      </c>
      <c r="C36" s="39"/>
      <c r="D36" s="40"/>
      <c r="E36" s="40"/>
      <c r="F36" s="40"/>
      <c r="G36" s="40"/>
      <c r="H36" s="25">
        <f>SUM(H26:H35)</f>
        <v>145.08570205479452</v>
      </c>
      <c r="I36" s="24"/>
      <c r="J36" s="6"/>
      <c r="K36" s="6"/>
    </row>
    <row r="37" spans="1:26" ht="12.75" customHeight="1" x14ac:dyDescent="0.2">
      <c r="A37" s="47" t="s">
        <v>83</v>
      </c>
      <c r="B37" s="47"/>
      <c r="C37" s="47"/>
      <c r="D37" s="47"/>
      <c r="E37" s="47"/>
      <c r="F37" s="47"/>
      <c r="G37" s="47"/>
      <c r="H37" s="47"/>
      <c r="I37" s="27"/>
      <c r="J37" s="26"/>
      <c r="K37" s="6"/>
    </row>
    <row r="38" spans="1:26" ht="12.75" customHeight="1" x14ac:dyDescent="0.2">
      <c r="A38" s="33" t="s">
        <v>84</v>
      </c>
      <c r="B38" s="48"/>
      <c r="C38" s="48"/>
      <c r="D38" s="48"/>
      <c r="E38" s="48"/>
      <c r="F38" s="48"/>
      <c r="G38" s="48"/>
      <c r="H38" s="48"/>
      <c r="I38" s="24"/>
      <c r="J38" s="6"/>
      <c r="K38" s="6"/>
    </row>
    <row r="39" spans="1:26" ht="12.75" customHeight="1" x14ac:dyDescent="0.2">
      <c r="A39" s="6"/>
      <c r="B39" s="48" t="s">
        <v>85</v>
      </c>
      <c r="C39" s="6"/>
      <c r="D39" s="185">
        <v>0.7</v>
      </c>
      <c r="E39" s="48" t="s">
        <v>86</v>
      </c>
      <c r="F39" s="6"/>
      <c r="G39" s="41"/>
      <c r="H39" s="42">
        <f>D39*H18</f>
        <v>122.49999999999999</v>
      </c>
      <c r="I39" s="24"/>
      <c r="J39" s="6"/>
      <c r="K39" s="6"/>
    </row>
    <row r="40" spans="1:26" ht="12.75" customHeight="1" x14ac:dyDescent="0.2">
      <c r="A40" s="50" t="s">
        <v>105</v>
      </c>
      <c r="B40" s="50"/>
      <c r="C40" s="50"/>
      <c r="D40" s="51"/>
      <c r="E40" s="50"/>
      <c r="F40" s="50"/>
      <c r="G40" s="52"/>
      <c r="H40" s="53"/>
      <c r="I40" s="57"/>
      <c r="J40" s="50"/>
      <c r="K40" s="6"/>
    </row>
    <row r="41" spans="1:26" ht="12.75" customHeight="1" x14ac:dyDescent="0.2">
      <c r="A41" s="6"/>
      <c r="B41" s="48" t="s">
        <v>87</v>
      </c>
      <c r="C41" s="6"/>
      <c r="D41" s="6"/>
      <c r="E41" s="6"/>
      <c r="F41" s="6"/>
      <c r="G41" s="6"/>
      <c r="H41" s="42">
        <f>(H23+H46+H36)/H19</f>
        <v>1.2963537181996085</v>
      </c>
      <c r="I41" s="24"/>
      <c r="J41" s="6"/>
      <c r="K41" s="6"/>
    </row>
    <row r="42" spans="1:26" ht="12.75" customHeight="1" x14ac:dyDescent="0.2">
      <c r="A42" s="47" t="s">
        <v>88</v>
      </c>
      <c r="B42" s="47"/>
      <c r="C42" s="47"/>
      <c r="D42" s="47"/>
      <c r="E42" s="47"/>
      <c r="F42" s="47"/>
      <c r="G42" s="47"/>
      <c r="H42" s="47"/>
      <c r="I42" s="27"/>
      <c r="J42" s="26"/>
      <c r="K42" s="6"/>
    </row>
    <row r="43" spans="1:26" ht="12.75" customHeight="1" x14ac:dyDescent="0.2">
      <c r="A43" s="6"/>
      <c r="B43" s="48" t="s">
        <v>89</v>
      </c>
      <c r="C43" s="6"/>
      <c r="D43" s="6"/>
      <c r="E43" s="6"/>
      <c r="F43" s="6"/>
      <c r="G43" s="6"/>
      <c r="H43" s="191">
        <f>H9</f>
        <v>1325</v>
      </c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2.75" customHeight="1" x14ac:dyDescent="0.2">
      <c r="A44" s="6"/>
      <c r="B44" s="48" t="s">
        <v>90</v>
      </c>
      <c r="C44" s="6"/>
      <c r="D44" s="6"/>
      <c r="E44" s="6"/>
      <c r="F44" s="6"/>
      <c r="G44" s="6"/>
      <c r="H44" s="191">
        <f>H16+H23+H36</f>
        <v>1469.3357020547946</v>
      </c>
      <c r="I44" s="6"/>
      <c r="J44" s="6"/>
      <c r="K44" s="6"/>
    </row>
    <row r="45" spans="1:26" ht="12.75" customHeight="1" x14ac:dyDescent="0.2">
      <c r="A45" s="48" t="s">
        <v>91</v>
      </c>
      <c r="B45" s="6"/>
      <c r="C45" s="48"/>
      <c r="D45" s="48"/>
      <c r="E45" s="48"/>
      <c r="F45" s="48"/>
      <c r="G45" s="48" t="s">
        <v>49</v>
      </c>
      <c r="H45" s="42">
        <f>H43-H44</f>
        <v>-144.33570205479464</v>
      </c>
      <c r="I45" s="24"/>
      <c r="J45" s="6"/>
      <c r="K45" s="6"/>
    </row>
    <row r="46" spans="1:26" ht="12.75" customHeight="1" x14ac:dyDescent="0.2">
      <c r="A46" s="6"/>
      <c r="B46" s="48" t="s">
        <v>92</v>
      </c>
      <c r="C46" s="6"/>
      <c r="D46" s="6"/>
      <c r="E46" s="6"/>
      <c r="F46" s="6"/>
      <c r="G46" s="6"/>
      <c r="H46" s="191">
        <f>H39</f>
        <v>122.49999999999999</v>
      </c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2.75" customHeight="1" x14ac:dyDescent="0.2">
      <c r="A47" s="48" t="s">
        <v>93</v>
      </c>
      <c r="B47" s="6"/>
      <c r="C47" s="48"/>
      <c r="D47" s="48"/>
      <c r="E47" s="48"/>
      <c r="F47" s="48"/>
      <c r="G47" s="48" t="s">
        <v>49</v>
      </c>
      <c r="H47" s="42">
        <f>H45-H46</f>
        <v>-266.83570205479464</v>
      </c>
      <c r="I47" s="24"/>
      <c r="J47" s="6"/>
      <c r="K47" s="6"/>
    </row>
    <row r="48" spans="1:26" ht="12.75" customHeight="1" x14ac:dyDescent="0.2">
      <c r="A48" s="47" t="s">
        <v>94</v>
      </c>
      <c r="B48" s="47"/>
      <c r="C48" s="47"/>
      <c r="D48" s="47"/>
      <c r="E48" s="47"/>
      <c r="F48" s="47"/>
      <c r="G48" s="47"/>
      <c r="H48" s="20"/>
      <c r="I48" s="20"/>
      <c r="J48" s="4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 customHeight="1" x14ac:dyDescent="0.2">
      <c r="A49" s="6"/>
      <c r="B49" s="48" t="s">
        <v>95</v>
      </c>
      <c r="C49" s="48"/>
      <c r="D49" s="6"/>
      <c r="E49" s="6"/>
      <c r="F49" s="6"/>
      <c r="G49" s="6"/>
      <c r="H49" s="192">
        <f>(H44+H46)/(D9/100)</f>
        <v>127.34685616438357</v>
      </c>
      <c r="I49" s="1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2.75" customHeight="1" x14ac:dyDescent="0.2">
      <c r="A50" s="6"/>
      <c r="B50" s="48" t="s">
        <v>96</v>
      </c>
      <c r="C50" s="48"/>
      <c r="D50" s="6"/>
      <c r="E50" s="6"/>
      <c r="F50" s="6"/>
      <c r="G50" s="6"/>
      <c r="H50" s="192">
        <f>(H44+H46-H35)/(D9/100)</f>
        <v>126.54685616438357</v>
      </c>
      <c r="I50" s="6"/>
      <c r="J50" s="6"/>
      <c r="K50" s="6"/>
    </row>
    <row r="51" spans="1:26" ht="12.75" customHeight="1" x14ac:dyDescent="0.2">
      <c r="A51" s="48"/>
      <c r="B51" s="6"/>
      <c r="C51" s="48" t="s">
        <v>97</v>
      </c>
      <c r="D51" s="6"/>
      <c r="E51" s="6"/>
      <c r="F51" s="218">
        <v>475</v>
      </c>
      <c r="G51" s="48" t="s">
        <v>59</v>
      </c>
      <c r="H51" s="6"/>
      <c r="I51" s="24"/>
      <c r="J51" s="6"/>
      <c r="K51" s="6"/>
    </row>
    <row r="52" spans="1:26" ht="12.75" customHeight="1" x14ac:dyDescent="0.2">
      <c r="A52" s="6"/>
      <c r="B52" s="48" t="s">
        <v>98</v>
      </c>
      <c r="C52" s="6"/>
      <c r="D52" s="6"/>
      <c r="E52" s="6"/>
      <c r="F52" s="6"/>
      <c r="G52" s="6"/>
      <c r="H52" s="43">
        <f>(H9-H23-H36-H39-H15)/F51*100</f>
        <v>134.61353640951694</v>
      </c>
      <c r="I52" s="6"/>
      <c r="J52" s="6"/>
      <c r="K52" s="6"/>
    </row>
    <row r="53" spans="1:26" ht="12.75" customHeight="1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6"/>
    </row>
    <row r="54" spans="1:26" ht="12.75" customHeight="1" x14ac:dyDescent="0.25">
      <c r="A54" s="17" t="s">
        <v>36</v>
      </c>
      <c r="B54" s="19"/>
      <c r="C54" s="19"/>
      <c r="D54" s="19"/>
      <c r="E54" s="194" t="str">
        <f>HYPERLINK("http://fyi.extension.wisc.edu/wbic/","http://fyi.extension.wisc.edu/wbic/")</f>
        <v>http://fyi.extension.wisc.edu/wbic/</v>
      </c>
      <c r="F54" s="19"/>
      <c r="G54" s="19"/>
      <c r="H54" s="19"/>
      <c r="I54" s="19"/>
      <c r="J54" s="19"/>
      <c r="K54" s="6"/>
    </row>
    <row r="55" spans="1:26" ht="9" customHeight="1" x14ac:dyDescent="0.25">
      <c r="A55" s="17"/>
      <c r="B55" s="19"/>
      <c r="C55" s="19"/>
      <c r="D55" s="19"/>
      <c r="E55" s="22"/>
      <c r="F55" s="19"/>
      <c r="G55" s="19"/>
      <c r="H55" s="19"/>
      <c r="I55" s="19"/>
      <c r="J55" s="19"/>
      <c r="K55" s="6"/>
    </row>
    <row r="56" spans="1:26" ht="24" customHeight="1" x14ac:dyDescent="0.2">
      <c r="A56" s="295" t="s">
        <v>45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</row>
    <row r="57" spans="1:26" ht="12.75" customHeight="1" x14ac:dyDescent="0.2">
      <c r="A57" s="296" t="s">
        <v>47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</row>
    <row r="58" spans="1:26" ht="12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26" ht="12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26" ht="12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26" ht="12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26" ht="12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26" ht="12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26" ht="12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12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12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2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12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12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12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12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12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12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12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12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12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2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12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12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12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12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12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12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12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12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12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12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12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2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12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12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12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2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12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2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 ht="12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 ht="12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 ht="12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2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2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2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2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2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2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2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2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2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2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2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2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2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2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2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2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2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2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2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2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2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2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2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2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2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2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2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2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2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2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2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2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2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2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2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2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2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2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2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2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2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2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2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2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2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2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2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2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2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2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2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2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2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2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2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2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2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2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2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2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2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2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2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2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2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2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2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2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2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2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2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2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2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2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2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2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2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2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2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2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2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2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2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2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2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2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2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2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2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2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2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2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2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2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2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2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2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2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2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2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2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2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2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2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2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2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2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2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2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2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2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2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2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2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2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2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2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2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2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2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2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2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2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2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2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2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2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2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2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2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2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2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2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2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2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2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2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2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2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2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2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2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2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2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2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2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2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2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2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2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2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2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2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2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2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2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2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2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2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2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2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2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2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2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2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2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2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2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2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2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2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2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2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2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2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2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2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2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2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2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2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2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2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2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2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2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2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2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2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2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2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2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2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2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2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2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2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2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2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2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2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2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2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2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2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2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2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2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2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2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2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2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2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2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2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2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t="12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12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t="12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t="12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t="12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t="12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t="12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t="12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t="12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t="12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t="12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12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t="12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12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 ht="12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 ht="12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t="12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 ht="12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 ht="12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 ht="12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 ht="12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 ht="12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 ht="12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 ht="12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 ht="12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 ht="12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 ht="12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 ht="12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 ht="12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 ht="12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 ht="12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 ht="12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 ht="12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 ht="12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 ht="12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 ht="12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 ht="12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 ht="12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 ht="12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 ht="12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 ht="12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 ht="12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 ht="12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 ht="12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 ht="12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 ht="12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 ht="12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 ht="12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 ht="12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 ht="12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 ht="12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 ht="12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 ht="12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 ht="12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 ht="12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 ht="12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 ht="12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 ht="12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 ht="12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 ht="12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 ht="12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 ht="12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 ht="12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 ht="12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 ht="12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 ht="12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 ht="12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 ht="12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 ht="12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 ht="12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 ht="12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 ht="12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 ht="12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 ht="12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 ht="12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 ht="12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 ht="12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 ht="12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 ht="12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 ht="12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 ht="12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 ht="12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 ht="12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 ht="12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 ht="12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 ht="12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 ht="12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 ht="12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 ht="12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 ht="12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 ht="12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 ht="12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 ht="12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 ht="12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 ht="12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 ht="12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 ht="12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 ht="12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 ht="12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 ht="12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 ht="12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 ht="12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 ht="12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 ht="12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 ht="12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 ht="12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 ht="12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 ht="12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 ht="12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 ht="12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 ht="12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 ht="12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 ht="12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 ht="12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 ht="12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 ht="12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 ht="12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 ht="12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 ht="12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 ht="12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 ht="12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 ht="12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 ht="12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 ht="12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 ht="12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 ht="12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 ht="12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 ht="12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 ht="12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 ht="12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 ht="12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 ht="12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 ht="12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 ht="12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 ht="12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 ht="12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 ht="12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 ht="12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 ht="12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 ht="12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 ht="12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 ht="12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 ht="12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 ht="12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 ht="12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 ht="12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 ht="12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 ht="12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 ht="12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 ht="12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 ht="12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 ht="12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 ht="12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 ht="12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 ht="12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 ht="12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 ht="12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 ht="12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 ht="12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 ht="12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 ht="12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 ht="12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 ht="12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 ht="12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 ht="12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 ht="12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 ht="12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 ht="12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 ht="12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 ht="12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 ht="12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 ht="12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 ht="12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 ht="12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 ht="12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 ht="12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 ht="12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 ht="12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 ht="12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 ht="12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 ht="12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 ht="12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 ht="12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 ht="12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 ht="12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 ht="12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 ht="12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 ht="12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 ht="12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 ht="12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 ht="12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 ht="12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 ht="12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 ht="12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 ht="12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 ht="12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 ht="12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 ht="12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 ht="12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 ht="12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 ht="12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 ht="12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 ht="12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 ht="12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 ht="12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 ht="12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 ht="12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 ht="12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 ht="12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 ht="12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 ht="12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 ht="12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 ht="12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 ht="12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 ht="12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 ht="12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 ht="12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 ht="12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 ht="12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 ht="12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 ht="12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 ht="12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 ht="12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 ht="12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 ht="12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 ht="12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 ht="12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 ht="12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 ht="12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 ht="12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 ht="12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 ht="12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 ht="12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 ht="12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 ht="12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 ht="12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 ht="12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 ht="12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 ht="12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 ht="12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 ht="12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 ht="12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 ht="12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 ht="12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 ht="12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 ht="12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 ht="12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 ht="12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 ht="12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 ht="12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 ht="12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 ht="12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 ht="12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 ht="12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 ht="12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 ht="12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 ht="12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 ht="12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 ht="12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 ht="12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 ht="12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 ht="12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 ht="12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 ht="12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 ht="12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 ht="12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 ht="12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 ht="12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 ht="12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 ht="12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 ht="12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 ht="12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 ht="12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 ht="12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 ht="12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 ht="12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 ht="12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 ht="12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 ht="12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 ht="12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 ht="12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1" ht="12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 ht="12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 ht="12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1" ht="12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 ht="12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 ht="12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 ht="12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 ht="12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1" ht="12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 ht="12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 ht="12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 ht="12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 ht="12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 ht="12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 ht="12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 ht="12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 ht="12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 ht="12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 ht="12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 ht="12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 ht="12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 ht="12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 ht="12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 ht="12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 ht="12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 ht="12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 ht="12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 ht="12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 ht="12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 ht="12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 ht="12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 ht="12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 ht="12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 ht="12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 ht="12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 ht="12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 spans="1:11" ht="12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 spans="1:11" ht="12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 ht="12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 ht="12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 ht="12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 ht="12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 spans="1:11" ht="12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 ht="12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 spans="1:11" ht="12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 spans="1:11" ht="12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 ht="12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 ht="12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 ht="12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 ht="12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 spans="1:11" ht="12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 ht="12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 ht="12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 ht="12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 ht="12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 ht="12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 spans="1:11" ht="12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 ht="12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 spans="1:11" ht="12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 ht="12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 ht="12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 ht="12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 ht="12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 ht="12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 spans="1:11" ht="12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 ht="12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 ht="12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 ht="12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 ht="12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 ht="12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 ht="12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 spans="1:11" ht="12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 spans="1:11" ht="12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 ht="12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 ht="12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 ht="12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 ht="12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 ht="12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 ht="12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 spans="1:11" ht="12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 ht="12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 ht="12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 ht="12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 ht="12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 spans="1:11" ht="12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 ht="12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 spans="1:11" ht="12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 ht="12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 ht="12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 ht="12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 ht="12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 ht="12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 spans="1:11" ht="12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 ht="12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 ht="12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 ht="12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 ht="12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 ht="12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 spans="1:11" ht="12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 ht="12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 spans="1:11" ht="12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 spans="1:11" ht="12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 ht="12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 ht="12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 ht="12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 ht="12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 spans="1:11" ht="12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 spans="1:11" ht="12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 ht="12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 ht="12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 ht="12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 ht="12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 spans="1:11" ht="12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 ht="12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 spans="1:11" ht="12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 spans="1:11" ht="12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 ht="12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 ht="12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 ht="12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 ht="12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 spans="1:11" ht="12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 ht="12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 ht="12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 ht="12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 ht="12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 ht="12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 spans="1:11" ht="12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 ht="12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 spans="1:11" ht="12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</row>
    <row r="758" spans="1:11" ht="12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 spans="1:11" ht="12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 spans="1:11" ht="12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 spans="1:11" ht="12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 spans="1:11" ht="12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 spans="1:11" ht="12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 spans="1:11" ht="12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 spans="1:11" ht="12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 spans="1:11" ht="12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 spans="1:11" ht="12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 spans="1:11" ht="12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 spans="1:11" ht="12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</row>
    <row r="770" spans="1:11" ht="12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</row>
    <row r="771" spans="1:11" ht="12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 spans="1:11" ht="12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 spans="1:11" ht="12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 spans="1:11" ht="12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 spans="1:11" ht="12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 spans="1:11" ht="12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 spans="1:11" ht="12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</row>
    <row r="778" spans="1:11" ht="12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 spans="1:11" ht="12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 spans="1:11" ht="12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 spans="1:11" ht="12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 spans="1:11" ht="12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 spans="1:11" ht="12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 spans="1:11" ht="12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</row>
    <row r="785" spans="1:11" ht="12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 spans="1:11" ht="12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 spans="1:11" ht="12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 spans="1:11" ht="12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 spans="1:11" ht="12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 spans="1:11" ht="12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 spans="1:11" ht="12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 spans="1:11" ht="12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 spans="1:11" ht="12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 spans="1:11" ht="12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 spans="1:11" ht="12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 spans="1:11" ht="12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</row>
    <row r="797" spans="1:11" ht="12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 spans="1:11" ht="12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</row>
    <row r="799" spans="1:11" ht="12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</row>
    <row r="800" spans="1:11" ht="12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 spans="1:11" ht="12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 spans="1:11" ht="12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 spans="1:11" ht="12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 spans="1:11" ht="12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</row>
    <row r="805" spans="1:11" ht="12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 spans="1:11" ht="12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 spans="1:11" ht="12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 spans="1:11" ht="12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 spans="1:11" ht="12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 spans="1:11" ht="12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</row>
    <row r="811" spans="1:11" ht="12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</row>
    <row r="812" spans="1:11" ht="12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</row>
    <row r="813" spans="1:11" ht="12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</row>
    <row r="814" spans="1:11" ht="12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 spans="1:11" ht="12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 spans="1:11" ht="12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 spans="1:11" ht="12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 spans="1:11" ht="12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</row>
    <row r="819" spans="1:11" ht="12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</row>
    <row r="820" spans="1:11" ht="12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 spans="1:11" ht="12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 spans="1:11" ht="12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 spans="1:11" ht="12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 spans="1:11" ht="12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</row>
    <row r="825" spans="1:11" ht="12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</row>
    <row r="826" spans="1:11" ht="12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</row>
    <row r="827" spans="1:11" ht="12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</row>
    <row r="828" spans="1:11" ht="12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 spans="1:11" ht="12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 spans="1:11" ht="12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 spans="1:11" ht="12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 spans="1:11" ht="12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</row>
    <row r="833" spans="1:11" ht="12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</row>
    <row r="834" spans="1:11" ht="12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 spans="1:11" ht="12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 spans="1:11" ht="12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 spans="1:11" ht="12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 spans="1:11" ht="12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</row>
    <row r="839" spans="1:11" ht="12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</row>
    <row r="840" spans="1:11" ht="12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</row>
    <row r="841" spans="1:11" ht="12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</row>
    <row r="842" spans="1:11" ht="12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 spans="1:11" ht="12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 spans="1:11" ht="12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 spans="1:11" ht="12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 spans="1:11" ht="12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</row>
    <row r="847" spans="1:11" ht="12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</row>
    <row r="848" spans="1:11" ht="12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 spans="1:11" ht="12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 spans="1:11" ht="12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</row>
    <row r="851" spans="1:11" ht="12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</row>
    <row r="852" spans="1:11" ht="12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</row>
    <row r="853" spans="1:11" ht="12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</row>
    <row r="854" spans="1:11" ht="12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</row>
    <row r="855" spans="1:11" ht="12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</row>
    <row r="856" spans="1:11" ht="12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</row>
    <row r="857" spans="1:11" ht="12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</row>
    <row r="858" spans="1:11" ht="12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</row>
    <row r="859" spans="1:11" ht="12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</row>
    <row r="860" spans="1:11" ht="12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</row>
    <row r="861" spans="1:11" ht="12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</row>
    <row r="862" spans="1:11" ht="12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</row>
    <row r="863" spans="1:11" ht="12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</row>
    <row r="864" spans="1:11" ht="12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</row>
    <row r="865" spans="1:11" ht="12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</row>
    <row r="866" spans="1:11" ht="12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</row>
    <row r="867" spans="1:11" ht="12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</row>
    <row r="868" spans="1:11" ht="12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</row>
    <row r="869" spans="1:11" ht="12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</row>
    <row r="870" spans="1:11" ht="12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</row>
    <row r="871" spans="1:11" ht="12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</row>
    <row r="872" spans="1:11" ht="12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</row>
    <row r="873" spans="1:11" ht="12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</row>
    <row r="874" spans="1:11" ht="12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</row>
    <row r="875" spans="1:11" ht="12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</row>
    <row r="876" spans="1:11" ht="12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</row>
    <row r="877" spans="1:11" ht="12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</row>
    <row r="878" spans="1:11" ht="12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</row>
    <row r="879" spans="1:11" ht="12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</row>
    <row r="880" spans="1:11" ht="12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</row>
    <row r="881" spans="1:11" ht="12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</row>
    <row r="882" spans="1:11" ht="12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</row>
    <row r="883" spans="1:11" ht="12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</row>
    <row r="884" spans="1:11" ht="12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</row>
    <row r="885" spans="1:11" ht="12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</row>
    <row r="886" spans="1:11" ht="12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</row>
    <row r="887" spans="1:11" ht="12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</row>
    <row r="888" spans="1:11" ht="12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</row>
    <row r="889" spans="1:11" ht="12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</row>
    <row r="890" spans="1:11" ht="12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</row>
    <row r="891" spans="1:11" ht="12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</row>
    <row r="892" spans="1:11" ht="12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</row>
    <row r="893" spans="1:11" ht="12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</row>
    <row r="894" spans="1:11" ht="12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</row>
    <row r="895" spans="1:11" ht="12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</row>
    <row r="896" spans="1:11" ht="12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</row>
    <row r="897" spans="1:11" ht="12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</row>
    <row r="898" spans="1:11" ht="12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</row>
    <row r="899" spans="1:11" ht="12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</row>
    <row r="900" spans="1:11" ht="12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 spans="1:11" ht="12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 spans="1:11" ht="12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</row>
    <row r="903" spans="1:11" ht="12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</row>
    <row r="904" spans="1:11" ht="12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</row>
    <row r="905" spans="1:11" ht="12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 spans="1:11" ht="12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 spans="1:11" ht="12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 spans="1:11" ht="12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</row>
    <row r="909" spans="1:11" ht="12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</row>
    <row r="910" spans="1:11" ht="12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</row>
    <row r="911" spans="1:11" ht="12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</row>
    <row r="912" spans="1:11" ht="12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 spans="1:11" ht="12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 spans="1:11" ht="12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 spans="1:11" ht="12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 spans="1:11" ht="12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 spans="1:11" ht="12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</row>
    <row r="918" spans="1:11" ht="12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 spans="1:11" ht="12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 spans="1:11" ht="12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 spans="1:11" ht="12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 spans="1:11" ht="12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</row>
    <row r="923" spans="1:11" ht="12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</row>
    <row r="924" spans="1:11" ht="12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</row>
    <row r="925" spans="1:11" ht="12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</row>
    <row r="926" spans="1:11" ht="12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 spans="1:11" ht="12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 spans="1:11" ht="12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 spans="1:11" ht="12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 spans="1:11" ht="12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</row>
    <row r="931" spans="1:11" ht="12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</row>
    <row r="932" spans="1:11" ht="12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 spans="1:11" ht="12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 spans="1:11" ht="12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 spans="1:11" ht="12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 spans="1:11" ht="12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</row>
    <row r="937" spans="1:11" ht="12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</row>
    <row r="938" spans="1:11" ht="12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</row>
    <row r="939" spans="1:11" ht="12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</row>
    <row r="940" spans="1:11" ht="12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 spans="1:11" ht="12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 spans="1:11" ht="12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 spans="1:11" ht="12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 spans="1:11" ht="12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</row>
    <row r="945" spans="1:11" ht="12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</row>
    <row r="946" spans="1:11" ht="12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 spans="1:11" ht="12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 spans="1:11" ht="12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 spans="1:11" ht="12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 spans="1:11" ht="12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</row>
    <row r="951" spans="1:11" ht="12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</row>
    <row r="952" spans="1:11" ht="12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</row>
    <row r="953" spans="1:11" ht="12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</row>
    <row r="954" spans="1:11" ht="12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 spans="1:11" ht="12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 spans="1:11" ht="12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 spans="1:11" ht="12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 spans="1:11" ht="12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</row>
    <row r="959" spans="1:11" ht="12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</row>
    <row r="960" spans="1:11" ht="12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 spans="1:11" ht="12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 spans="1:11" ht="12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 spans="1:11" ht="12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 spans="1:11" ht="12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</row>
    <row r="965" spans="1:11" ht="12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</row>
    <row r="966" spans="1:11" ht="12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</row>
    <row r="967" spans="1:11" ht="12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</row>
    <row r="968" spans="1:11" ht="12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 spans="1:11" ht="12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 spans="1:11" ht="12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 spans="1:11" ht="12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 spans="1:11" ht="12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</row>
    <row r="973" spans="1:11" ht="12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</row>
    <row r="974" spans="1:11" ht="12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 spans="1:11" ht="12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 spans="1:11" ht="12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 spans="1:11" ht="12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 spans="1:11" ht="12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</row>
    <row r="979" spans="1:11" ht="12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</row>
    <row r="980" spans="1:11" ht="12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</row>
    <row r="981" spans="1:11" ht="12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</row>
    <row r="982" spans="1:11" ht="12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 spans="1:11" ht="12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 spans="1:11" ht="12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 spans="1:11" ht="12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 spans="1:11" ht="12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</row>
    <row r="987" spans="1:11" ht="12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</row>
    <row r="988" spans="1:11" ht="12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 spans="1:11" ht="12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 spans="1:11" ht="12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 spans="1:11" ht="12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 spans="1:11" ht="12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</row>
    <row r="993" spans="1:11" ht="12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</row>
    <row r="994" spans="1:11" ht="12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</row>
    <row r="995" spans="1:11" ht="12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</row>
    <row r="996" spans="1:11" ht="12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 spans="1:11" ht="12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 spans="1:11" ht="12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 spans="1:11" ht="12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 spans="1:11" ht="12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</row>
    <row r="1001" spans="1:11" ht="12.75" customHeight="1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</row>
  </sheetData>
  <mergeCells count="5">
    <mergeCell ref="A1:J1"/>
    <mergeCell ref="A7:B7"/>
    <mergeCell ref="B32:D32"/>
    <mergeCell ref="A56:K56"/>
    <mergeCell ref="A57:K57"/>
  </mergeCells>
  <hyperlinks>
    <hyperlink ref="E54" r:id="rId1" display="http://fyi.uwex.edu/wbic/" xr:uid="{00000000-0004-0000-09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Example Inputs</vt:lpstr>
      <vt:lpstr>Holstein bull calf birth to 400</vt:lpstr>
      <vt:lpstr>Dairy x beef calf birth to 400</vt:lpstr>
      <vt:lpstr>Dairy x beef cross 400-1400</vt:lpstr>
      <vt:lpstr>Holstein 400-800 lbs</vt:lpstr>
      <vt:lpstr>Holstein 400-1450 </vt:lpstr>
      <vt:lpstr>Holstein 800-1450</vt:lpstr>
      <vt:lpstr>Finish beef steer yearlings</vt:lpstr>
      <vt:lpstr>Finish beef heifer yearlings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Halfman</dc:creator>
  <cp:lastModifiedBy>Bill Halfman</cp:lastModifiedBy>
  <cp:lastPrinted>2020-10-09T22:06:54Z</cp:lastPrinted>
  <dcterms:created xsi:type="dcterms:W3CDTF">2016-09-26T21:39:34Z</dcterms:created>
  <dcterms:modified xsi:type="dcterms:W3CDTF">2021-03-12T19:35:40Z</dcterms:modified>
</cp:coreProperties>
</file>